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izdataka'!$A$1:$AQ$286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AH122" i="7" l="1"/>
  <c r="AI122" i="7"/>
  <c r="AK122" i="7"/>
  <c r="AL122" i="7"/>
  <c r="AM122" i="7"/>
  <c r="AN122" i="7"/>
  <c r="AO122" i="7"/>
  <c r="AP122" i="7"/>
  <c r="AQ122" i="7"/>
  <c r="AH130" i="7"/>
  <c r="AI130" i="7"/>
  <c r="AJ130" i="7"/>
  <c r="AJ129" i="7" s="1"/>
  <c r="AJ122" i="7" s="1"/>
  <c r="AK130" i="7"/>
  <c r="AL130" i="7"/>
  <c r="AM130" i="7"/>
  <c r="AN130" i="7"/>
  <c r="AO130" i="7"/>
  <c r="AP130" i="7"/>
  <c r="AQ130" i="7"/>
  <c r="AG130" i="7"/>
  <c r="AF130" i="7" s="1"/>
  <c r="AG128" i="7"/>
  <c r="V122" i="7"/>
  <c r="W122" i="7"/>
  <c r="X122" i="7"/>
  <c r="Y122" i="7"/>
  <c r="Z122" i="7"/>
  <c r="AA122" i="7"/>
  <c r="AB122" i="7"/>
  <c r="AC122" i="7"/>
  <c r="AD122" i="7"/>
  <c r="AE122" i="7"/>
  <c r="J122" i="7"/>
  <c r="K122" i="7"/>
  <c r="M122" i="7"/>
  <c r="N122" i="7"/>
  <c r="O122" i="7"/>
  <c r="P122" i="7"/>
  <c r="Q122" i="7"/>
  <c r="R122" i="7"/>
  <c r="S122" i="7"/>
  <c r="I122" i="7"/>
  <c r="T130" i="7"/>
  <c r="H130" i="7"/>
  <c r="AV129" i="7"/>
  <c r="AU129" i="7"/>
  <c r="AT129" i="7"/>
  <c r="AQ129" i="7"/>
  <c r="AP129" i="7"/>
  <c r="AO129" i="7"/>
  <c r="AN129" i="7"/>
  <c r="AM129" i="7"/>
  <c r="AL129" i="7"/>
  <c r="AK129" i="7"/>
  <c r="AI129" i="7"/>
  <c r="AH129" i="7"/>
  <c r="AE129" i="7"/>
  <c r="AD129" i="7"/>
  <c r="AC129" i="7"/>
  <c r="AB129" i="7"/>
  <c r="AA129" i="7"/>
  <c r="Z129" i="7"/>
  <c r="Y129" i="7"/>
  <c r="X129" i="7"/>
  <c r="W129" i="7"/>
  <c r="V129" i="7"/>
  <c r="U129" i="7"/>
  <c r="U122" i="7" s="1"/>
  <c r="S129" i="7"/>
  <c r="R129" i="7"/>
  <c r="Q129" i="7"/>
  <c r="P129" i="7"/>
  <c r="O129" i="7"/>
  <c r="N129" i="7"/>
  <c r="M129" i="7"/>
  <c r="L129" i="7"/>
  <c r="L122" i="7" s="1"/>
  <c r="K129" i="7"/>
  <c r="J129" i="7"/>
  <c r="I129" i="7"/>
  <c r="H129" i="7"/>
  <c r="AG129" i="7" l="1"/>
  <c r="T129" i="7"/>
  <c r="I20" i="5"/>
  <c r="G20" i="5"/>
  <c r="AF129" i="7" l="1"/>
  <c r="AG12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L202" i="7" s="1"/>
  <c r="AM204" i="7"/>
  <c r="AN204" i="7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L206" i="7"/>
  <c r="AM206" i="7"/>
  <c r="AN206" i="7"/>
  <c r="AO206" i="7"/>
  <c r="AP206" i="7"/>
  <c r="AQ206" i="7"/>
  <c r="AG204" i="7"/>
  <c r="AG205" i="7"/>
  <c r="AG206" i="7"/>
  <c r="AG202" i="7" s="1"/>
  <c r="AG203" i="7"/>
  <c r="AH199" i="7"/>
  <c r="AI199" i="7"/>
  <c r="AJ199" i="7"/>
  <c r="AK199" i="7"/>
  <c r="AL199" i="7"/>
  <c r="AM199" i="7"/>
  <c r="AN199" i="7"/>
  <c r="AO199" i="7"/>
  <c r="AP199" i="7"/>
  <c r="AQ199" i="7"/>
  <c r="AH200" i="7"/>
  <c r="AI200" i="7"/>
  <c r="AJ200" i="7"/>
  <c r="AK200" i="7"/>
  <c r="AL200" i="7"/>
  <c r="AL198" i="7" s="1"/>
  <c r="AM200" i="7"/>
  <c r="AN200" i="7"/>
  <c r="AO200" i="7"/>
  <c r="AP200" i="7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3" i="7"/>
  <c r="AG194" i="7"/>
  <c r="AF194" i="7" s="1"/>
  <c r="AG191" i="7"/>
  <c r="AF203" i="7"/>
  <c r="AG198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F99" i="7" s="1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AF206" i="7"/>
  <c r="T206" i="7"/>
  <c r="H206" i="7"/>
  <c r="AF205" i="7"/>
  <c r="T205" i="7"/>
  <c r="H205" i="7"/>
  <c r="AF204" i="7"/>
  <c r="T204" i="7"/>
  <c r="H204" i="7"/>
  <c r="T203" i="7"/>
  <c r="H203" i="7"/>
  <c r="AQ202" i="7"/>
  <c r="AP202" i="7"/>
  <c r="AO202" i="7"/>
  <c r="AN202" i="7"/>
  <c r="AM202" i="7"/>
  <c r="AK202" i="7"/>
  <c r="AJ202" i="7"/>
  <c r="AI202" i="7"/>
  <c r="AH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H202" i="7" s="1"/>
  <c r="M202" i="7"/>
  <c r="L202" i="7"/>
  <c r="K202" i="7"/>
  <c r="J202" i="7"/>
  <c r="I202" i="7"/>
  <c r="T201" i="7"/>
  <c r="H201" i="7"/>
  <c r="AF200" i="7"/>
  <c r="T200" i="7"/>
  <c r="H200" i="7"/>
  <c r="T199" i="7"/>
  <c r="H199" i="7"/>
  <c r="AQ198" i="7"/>
  <c r="AQ197" i="7" s="1"/>
  <c r="AQ196" i="7" s="1"/>
  <c r="AP198" i="7"/>
  <c r="AO198" i="7"/>
  <c r="AN198" i="7"/>
  <c r="AN197" i="7" s="1"/>
  <c r="AN196" i="7" s="1"/>
  <c r="AM198" i="7"/>
  <c r="AK198" i="7"/>
  <c r="AJ198" i="7"/>
  <c r="AI198" i="7"/>
  <c r="AH198" i="7"/>
  <c r="AE198" i="7"/>
  <c r="T198" i="7" s="1"/>
  <c r="AD198" i="7"/>
  <c r="AC198" i="7"/>
  <c r="AB198" i="7"/>
  <c r="AA198" i="7"/>
  <c r="Z198" i="7"/>
  <c r="Y198" i="7"/>
  <c r="X198" i="7"/>
  <c r="W198" i="7"/>
  <c r="V198" i="7"/>
  <c r="U198" i="7"/>
  <c r="S198" i="7"/>
  <c r="R198" i="7"/>
  <c r="Q198" i="7"/>
  <c r="P198" i="7"/>
  <c r="P197" i="7" s="1"/>
  <c r="P196" i="7" s="1"/>
  <c r="O198" i="7"/>
  <c r="N198" i="7"/>
  <c r="M198" i="7"/>
  <c r="L198" i="7"/>
  <c r="K198" i="7"/>
  <c r="J198" i="7"/>
  <c r="I198" i="7"/>
  <c r="AP197" i="7"/>
  <c r="AO197" i="7"/>
  <c r="AM197" i="7"/>
  <c r="AK197" i="7"/>
  <c r="AJ197" i="7"/>
  <c r="AI197" i="7"/>
  <c r="AH197" i="7"/>
  <c r="AD197" i="7"/>
  <c r="AC197" i="7"/>
  <c r="AB197" i="7"/>
  <c r="AA197" i="7"/>
  <c r="Z197" i="7"/>
  <c r="Y197" i="7"/>
  <c r="X197" i="7"/>
  <c r="W197" i="7"/>
  <c r="V197" i="7"/>
  <c r="S197" i="7"/>
  <c r="R197" i="7"/>
  <c r="Q197" i="7"/>
  <c r="O197" i="7"/>
  <c r="M197" i="7"/>
  <c r="L197" i="7"/>
  <c r="K197" i="7"/>
  <c r="J197" i="7"/>
  <c r="I197" i="7"/>
  <c r="AP196" i="7"/>
  <c r="AO196" i="7"/>
  <c r="AM196" i="7"/>
  <c r="AK196" i="7"/>
  <c r="AJ196" i="7"/>
  <c r="AI196" i="7"/>
  <c r="AH196" i="7"/>
  <c r="AD196" i="7"/>
  <c r="AC196" i="7"/>
  <c r="AB196" i="7"/>
  <c r="AA196" i="7"/>
  <c r="Z196" i="7"/>
  <c r="Y196" i="7"/>
  <c r="X196" i="7"/>
  <c r="W196" i="7"/>
  <c r="V196" i="7"/>
  <c r="S196" i="7"/>
  <c r="R196" i="7"/>
  <c r="Q196" i="7"/>
  <c r="O196" i="7"/>
  <c r="M196" i="7"/>
  <c r="L196" i="7"/>
  <c r="K196" i="7"/>
  <c r="J196" i="7"/>
  <c r="I196" i="7"/>
  <c r="T194" i="7"/>
  <c r="H194" i="7"/>
  <c r="AF193" i="7"/>
  <c r="T193" i="7"/>
  <c r="H193" i="7"/>
  <c r="AF192" i="7"/>
  <c r="T192" i="7"/>
  <c r="H192" i="7"/>
  <c r="T191" i="7"/>
  <c r="H191" i="7"/>
  <c r="AQ190" i="7"/>
  <c r="AP190" i="7"/>
  <c r="AO190" i="7"/>
  <c r="AN190" i="7"/>
  <c r="AM190" i="7"/>
  <c r="AL190" i="7"/>
  <c r="AL189" i="7" s="1"/>
  <c r="AL188" i="7" s="1"/>
  <c r="AK190" i="7"/>
  <c r="AJ190" i="7"/>
  <c r="AI190" i="7"/>
  <c r="AH190" i="7"/>
  <c r="AG190" i="7"/>
  <c r="AE190" i="7"/>
  <c r="AD190" i="7"/>
  <c r="AC190" i="7"/>
  <c r="AB190" i="7"/>
  <c r="AA190" i="7"/>
  <c r="Z190" i="7"/>
  <c r="Y190" i="7"/>
  <c r="X190" i="7"/>
  <c r="W190" i="7"/>
  <c r="V190" i="7"/>
  <c r="U190" i="7"/>
  <c r="T190" i="7" s="1"/>
  <c r="S190" i="7"/>
  <c r="R190" i="7"/>
  <c r="Q190" i="7"/>
  <c r="P190" i="7"/>
  <c r="O190" i="7"/>
  <c r="N190" i="7"/>
  <c r="H190" i="7" s="1"/>
  <c r="M190" i="7"/>
  <c r="L190" i="7"/>
  <c r="K190" i="7"/>
  <c r="J190" i="7"/>
  <c r="I190" i="7"/>
  <c r="AQ189" i="7"/>
  <c r="AP189" i="7"/>
  <c r="AP188" i="7" s="1"/>
  <c r="AO189" i="7"/>
  <c r="AN189" i="7"/>
  <c r="AN188" i="7" s="1"/>
  <c r="AM189" i="7"/>
  <c r="AK189" i="7"/>
  <c r="AJ189" i="7"/>
  <c r="AJ188" i="7" s="1"/>
  <c r="AI189" i="7"/>
  <c r="AH189" i="7"/>
  <c r="AG189" i="7"/>
  <c r="AE189" i="7"/>
  <c r="AD189" i="7"/>
  <c r="AC189" i="7"/>
  <c r="AB189" i="7"/>
  <c r="AA189" i="7"/>
  <c r="Z189" i="7"/>
  <c r="Z188" i="7" s="1"/>
  <c r="Y189" i="7"/>
  <c r="X189" i="7"/>
  <c r="W189" i="7"/>
  <c r="V189" i="7"/>
  <c r="S189" i="7"/>
  <c r="R189" i="7"/>
  <c r="Q189" i="7"/>
  <c r="P189" i="7"/>
  <c r="O189" i="7"/>
  <c r="N189" i="7"/>
  <c r="H189" i="7" s="1"/>
  <c r="M189" i="7"/>
  <c r="L189" i="7"/>
  <c r="K189" i="7"/>
  <c r="J189" i="7"/>
  <c r="I189" i="7"/>
  <c r="AQ188" i="7"/>
  <c r="AO188" i="7"/>
  <c r="AM188" i="7"/>
  <c r="AK188" i="7"/>
  <c r="AH188" i="7"/>
  <c r="AG188" i="7"/>
  <c r="AE188" i="7"/>
  <c r="AD188" i="7"/>
  <c r="AC188" i="7"/>
  <c r="AB188" i="7"/>
  <c r="AA188" i="7"/>
  <c r="Y188" i="7"/>
  <c r="X188" i="7"/>
  <c r="W188" i="7"/>
  <c r="V188" i="7"/>
  <c r="S188" i="7"/>
  <c r="R188" i="7"/>
  <c r="Q188" i="7"/>
  <c r="P188" i="7"/>
  <c r="O188" i="7"/>
  <c r="N188" i="7"/>
  <c r="H188" i="7" s="1"/>
  <c r="M188" i="7"/>
  <c r="L188" i="7"/>
  <c r="K188" i="7"/>
  <c r="J188" i="7"/>
  <c r="I188" i="7"/>
  <c r="I212" i="7"/>
  <c r="I211" i="7" s="1"/>
  <c r="J212" i="7"/>
  <c r="K212" i="7"/>
  <c r="K211" i="7" s="1"/>
  <c r="L212" i="7"/>
  <c r="M212" i="7"/>
  <c r="N212" i="7"/>
  <c r="O212" i="7"/>
  <c r="O211" i="7" s="1"/>
  <c r="P212" i="7"/>
  <c r="P211" i="7" s="1"/>
  <c r="Q212" i="7"/>
  <c r="R212" i="7"/>
  <c r="R211" i="7" s="1"/>
  <c r="S212" i="7"/>
  <c r="S211" i="7" s="1"/>
  <c r="U212" i="7"/>
  <c r="U211" i="7" s="1"/>
  <c r="V212" i="7"/>
  <c r="W212" i="7"/>
  <c r="W211" i="7" s="1"/>
  <c r="X212" i="7"/>
  <c r="X211" i="7" s="1"/>
  <c r="Y212" i="7"/>
  <c r="Y211" i="7" s="1"/>
  <c r="Z212" i="7"/>
  <c r="Z211" i="7" s="1"/>
  <c r="AA212" i="7"/>
  <c r="AA211" i="7" s="1"/>
  <c r="AB212" i="7"/>
  <c r="AB211" i="7" s="1"/>
  <c r="AC212" i="7"/>
  <c r="AC211" i="7" s="1"/>
  <c r="AD212" i="7"/>
  <c r="AD211" i="7" s="1"/>
  <c r="AE212" i="7"/>
  <c r="AE211" i="7" s="1"/>
  <c r="H213" i="7"/>
  <c r="T213" i="7"/>
  <c r="AG213" i="7"/>
  <c r="AH213" i="7"/>
  <c r="AH212" i="7" s="1"/>
  <c r="AI213" i="7"/>
  <c r="AI212" i="7" s="1"/>
  <c r="AJ213" i="7"/>
  <c r="AK213" i="7"/>
  <c r="AK212" i="7" s="1"/>
  <c r="AL213" i="7"/>
  <c r="AL212" i="7" s="1"/>
  <c r="AM213" i="7"/>
  <c r="AM212" i="7" s="1"/>
  <c r="AN213" i="7"/>
  <c r="AN212" i="7" s="1"/>
  <c r="AO213" i="7"/>
  <c r="AO212" i="7" s="1"/>
  <c r="AP213" i="7"/>
  <c r="AP212" i="7" s="1"/>
  <c r="AQ213" i="7"/>
  <c r="AQ212" i="7" s="1"/>
  <c r="H214" i="7"/>
  <c r="T214" i="7"/>
  <c r="AG214" i="7"/>
  <c r="AF214" i="7" s="1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F215" i="7" s="1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I216" i="7" s="1"/>
  <c r="AJ217" i="7"/>
  <c r="AJ216" i="7" s="1"/>
  <c r="AK217" i="7"/>
  <c r="AL217" i="7"/>
  <c r="AM217" i="7"/>
  <c r="AM216" i="7" s="1"/>
  <c r="AN217" i="7"/>
  <c r="AN216" i="7" s="1"/>
  <c r="AO217" i="7"/>
  <c r="AP217" i="7"/>
  <c r="AP216" i="7" s="1"/>
  <c r="AQ217" i="7"/>
  <c r="AQ216" i="7" s="1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F220" i="7" s="1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T222" i="7" s="1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P222" i="7" s="1"/>
  <c r="AQ223" i="7"/>
  <c r="H224" i="7"/>
  <c r="T224" i="7"/>
  <c r="AG224" i="7"/>
  <c r="AH224" i="7"/>
  <c r="AF224" i="7" s="1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AG226" i="7"/>
  <c r="AG225" i="7" s="1"/>
  <c r="AH226" i="7"/>
  <c r="AH225" i="7" s="1"/>
  <c r="AI226" i="7"/>
  <c r="AI225" i="7" s="1"/>
  <c r="AJ226" i="7"/>
  <c r="AJ225" i="7" s="1"/>
  <c r="AK226" i="7"/>
  <c r="AK225" i="7" s="1"/>
  <c r="AL226" i="7"/>
  <c r="AL225" i="7" s="1"/>
  <c r="AM226" i="7"/>
  <c r="AM225" i="7" s="1"/>
  <c r="AN226" i="7"/>
  <c r="AN225" i="7" s="1"/>
  <c r="AO226" i="7"/>
  <c r="AO225" i="7" s="1"/>
  <c r="AP226" i="7"/>
  <c r="AP225" i="7" s="1"/>
  <c r="AQ226" i="7"/>
  <c r="AQ225" i="7" s="1"/>
  <c r="T216" i="7" l="1"/>
  <c r="V211" i="7"/>
  <c r="T211" i="7" s="1"/>
  <c r="H222" i="7"/>
  <c r="AL216" i="7"/>
  <c r="AL211" i="7" s="1"/>
  <c r="AL210" i="7" s="1"/>
  <c r="AF221" i="7"/>
  <c r="AH216" i="7"/>
  <c r="AF219" i="7"/>
  <c r="AF218" i="7"/>
  <c r="AO216" i="7"/>
  <c r="Q211" i="7"/>
  <c r="N211" i="7"/>
  <c r="N210" i="7" s="1"/>
  <c r="M211" i="7"/>
  <c r="M210" i="7" s="1"/>
  <c r="M209" i="7" s="1"/>
  <c r="AK216" i="7"/>
  <c r="AK211" i="7" s="1"/>
  <c r="AK210" i="7" s="1"/>
  <c r="AK209" i="7" s="1"/>
  <c r="H216" i="7"/>
  <c r="AF217" i="7"/>
  <c r="J211" i="7"/>
  <c r="H211" i="7" s="1"/>
  <c r="L211" i="7"/>
  <c r="L210" i="7" s="1"/>
  <c r="L209" i="7" s="1"/>
  <c r="AJ212" i="7"/>
  <c r="AJ211" i="7" s="1"/>
  <c r="AJ210" i="7" s="1"/>
  <c r="AJ209" i="7" s="1"/>
  <c r="AF213" i="7"/>
  <c r="AL197" i="7"/>
  <c r="AL196" i="7" s="1"/>
  <c r="AF199" i="7"/>
  <c r="H198" i="7"/>
  <c r="AF201" i="7"/>
  <c r="N197" i="7"/>
  <c r="AF93" i="7"/>
  <c r="AF100" i="7"/>
  <c r="AF92" i="7"/>
  <c r="AF202" i="7"/>
  <c r="AE197" i="7"/>
  <c r="AE196" i="7" s="1"/>
  <c r="AF191" i="7"/>
  <c r="AF198" i="7"/>
  <c r="AG197" i="7"/>
  <c r="AF189" i="7"/>
  <c r="AF190" i="7"/>
  <c r="T202" i="7"/>
  <c r="U189" i="7"/>
  <c r="AF91" i="7"/>
  <c r="AF88" i="7"/>
  <c r="AI188" i="7"/>
  <c r="U197" i="7"/>
  <c r="T225" i="7"/>
  <c r="AF225" i="7"/>
  <c r="H225" i="7"/>
  <c r="AF226" i="7"/>
  <c r="T226" i="7"/>
  <c r="H226" i="7"/>
  <c r="AN222" i="7"/>
  <c r="AL222" i="7"/>
  <c r="AJ222" i="7"/>
  <c r="AH222" i="7"/>
  <c r="AH211" i="7" s="1"/>
  <c r="AH210" i="7" s="1"/>
  <c r="AF223" i="7"/>
  <c r="AP211" i="7"/>
  <c r="AP210" i="7" s="1"/>
  <c r="AN211" i="7"/>
  <c r="AN210" i="7" s="1"/>
  <c r="AE210" i="7"/>
  <c r="AE209" i="7" s="1"/>
  <c r="AC210" i="7"/>
  <c r="AC209" i="7" s="1"/>
  <c r="AA210" i="7"/>
  <c r="AA209" i="7" s="1"/>
  <c r="Y210" i="7"/>
  <c r="Y209" i="7" s="1"/>
  <c r="W210" i="7"/>
  <c r="W209" i="7" s="1"/>
  <c r="U210" i="7"/>
  <c r="R210" i="7"/>
  <c r="P210" i="7"/>
  <c r="J210" i="7"/>
  <c r="AQ222" i="7"/>
  <c r="AO222" i="7"/>
  <c r="AM222" i="7"/>
  <c r="AK222" i="7"/>
  <c r="AI222" i="7"/>
  <c r="AG222" i="7"/>
  <c r="AF222" i="7" s="1"/>
  <c r="AQ211" i="7"/>
  <c r="AQ210" i="7" s="1"/>
  <c r="AQ209" i="7" s="1"/>
  <c r="AO211" i="7"/>
  <c r="AO210" i="7" s="1"/>
  <c r="AO209" i="7" s="1"/>
  <c r="AM211" i="7"/>
  <c r="AM210" i="7" s="1"/>
  <c r="AM209" i="7" s="1"/>
  <c r="AI211" i="7"/>
  <c r="AI210" i="7" s="1"/>
  <c r="AI209" i="7" s="1"/>
  <c r="AD210" i="7"/>
  <c r="AD209" i="7" s="1"/>
  <c r="AB210" i="7"/>
  <c r="AB209" i="7" s="1"/>
  <c r="Z210" i="7"/>
  <c r="Z209" i="7" s="1"/>
  <c r="X210" i="7"/>
  <c r="X209" i="7" s="1"/>
  <c r="S210" i="7"/>
  <c r="S209" i="7" s="1"/>
  <c r="Q210" i="7"/>
  <c r="Q209" i="7" s="1"/>
  <c r="O210" i="7"/>
  <c r="O209" i="7" s="1"/>
  <c r="K210" i="7"/>
  <c r="K209" i="7" s="1"/>
  <c r="I210" i="7"/>
  <c r="AG216" i="7"/>
  <c r="AG212" i="7"/>
  <c r="T212" i="7"/>
  <c r="H212" i="7"/>
  <c r="H8" i="7"/>
  <c r="AQ44" i="7"/>
  <c r="AP44" i="7"/>
  <c r="AO44" i="7"/>
  <c r="AN44" i="7"/>
  <c r="AM44" i="7"/>
  <c r="AL44" i="7"/>
  <c r="AK44" i="7"/>
  <c r="AJ44" i="7"/>
  <c r="AI44" i="7"/>
  <c r="AH44" i="7"/>
  <c r="AG44" i="7"/>
  <c r="AF44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F41" i="7" s="1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F39" i="7" s="1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F37" i="7" s="1"/>
  <c r="AQ34" i="7"/>
  <c r="AP34" i="7"/>
  <c r="AO34" i="7"/>
  <c r="AN34" i="7"/>
  <c r="AM34" i="7"/>
  <c r="AL34" i="7"/>
  <c r="AK34" i="7"/>
  <c r="AJ34" i="7"/>
  <c r="AI34" i="7"/>
  <c r="AH34" i="7"/>
  <c r="AG34" i="7"/>
  <c r="AF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F30" i="7" s="1"/>
  <c r="AV31" i="7" s="1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F27" i="7" s="1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F22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P108" i="7" s="1"/>
  <c r="P107" i="7" s="1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J109" i="7"/>
  <c r="J108" i="7" s="1"/>
  <c r="J107" i="7" s="1"/>
  <c r="I109" i="7"/>
  <c r="H109" i="7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T101" i="7" s="1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R96" i="7" s="1"/>
  <c r="R95" i="7" s="1"/>
  <c r="Q101" i="7"/>
  <c r="P101" i="7"/>
  <c r="P96" i="7" s="1"/>
  <c r="P95" i="7" s="1"/>
  <c r="O101" i="7"/>
  <c r="N101" i="7"/>
  <c r="N96" i="7" s="1"/>
  <c r="N95" i="7" s="1"/>
  <c r="M101" i="7"/>
  <c r="L101" i="7"/>
  <c r="L96" i="7" s="1"/>
  <c r="L95" i="7" s="1"/>
  <c r="K101" i="7"/>
  <c r="J101" i="7"/>
  <c r="J96" i="7" s="1"/>
  <c r="J95" i="7" s="1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E96" i="7"/>
  <c r="AF105" i="7" s="1"/>
  <c r="AC96" i="7"/>
  <c r="AA96" i="7"/>
  <c r="Y96" i="7"/>
  <c r="W96" i="7"/>
  <c r="U96" i="7"/>
  <c r="Q96" i="7"/>
  <c r="M96" i="7"/>
  <c r="I96" i="7"/>
  <c r="AC95" i="7"/>
  <c r="AA95" i="7"/>
  <c r="Y95" i="7"/>
  <c r="W95" i="7"/>
  <c r="U95" i="7"/>
  <c r="Q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P85" i="7"/>
  <c r="P84" i="7" s="1"/>
  <c r="O85" i="7"/>
  <c r="N85" i="7"/>
  <c r="N84" i="7" s="1"/>
  <c r="M85" i="7"/>
  <c r="L85" i="7"/>
  <c r="L84" i="7" s="1"/>
  <c r="K85" i="7"/>
  <c r="J85" i="7"/>
  <c r="J84" i="7" s="1"/>
  <c r="J83" i="7" s="1"/>
  <c r="I85" i="7"/>
  <c r="AB84" i="7"/>
  <c r="AB83" i="7" s="1"/>
  <c r="S84" i="7"/>
  <c r="S83" i="7" s="1"/>
  <c r="Q84" i="7"/>
  <c r="Q83" i="7" s="1"/>
  <c r="O84" i="7"/>
  <c r="O83" i="7" s="1"/>
  <c r="M84" i="7"/>
  <c r="M83" i="7" s="1"/>
  <c r="K84" i="7"/>
  <c r="H84" i="7" s="1"/>
  <c r="I84" i="7"/>
  <c r="R83" i="7"/>
  <c r="P83" i="7"/>
  <c r="N83" i="7"/>
  <c r="L83" i="7"/>
  <c r="I83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T42" i="7" s="1"/>
  <c r="S42" i="7"/>
  <c r="R42" i="7"/>
  <c r="Q42" i="7"/>
  <c r="P42" i="7"/>
  <c r="O42" i="7"/>
  <c r="N42" i="7"/>
  <c r="M42" i="7"/>
  <c r="L42" i="7"/>
  <c r="K42" i="7"/>
  <c r="J42" i="7"/>
  <c r="I42" i="7"/>
  <c r="H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P35" i="7"/>
  <c r="AN35" i="7"/>
  <c r="AL35" i="7"/>
  <c r="AJ35" i="7"/>
  <c r="AH35" i="7"/>
  <c r="AE35" i="7"/>
  <c r="AC35" i="7"/>
  <c r="AB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H35" i="7" s="1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H23" i="7" s="1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H19" i="7" s="1"/>
  <c r="AB18" i="7"/>
  <c r="AB17" i="7" s="1"/>
  <c r="Z18" i="7"/>
  <c r="Z17" i="7" s="1"/>
  <c r="X18" i="7"/>
  <c r="X17" i="7" s="1"/>
  <c r="V18" i="7"/>
  <c r="V17" i="7" s="1"/>
  <c r="S18" i="7"/>
  <c r="S17" i="7" s="1"/>
  <c r="R18" i="7"/>
  <c r="R17" i="7" s="1"/>
  <c r="Q18" i="7"/>
  <c r="Q17" i="7" s="1"/>
  <c r="P18" i="7"/>
  <c r="P17" i="7" s="1"/>
  <c r="N18" i="7"/>
  <c r="N17" i="7" s="1"/>
  <c r="M18" i="7"/>
  <c r="M17" i="7" s="1"/>
  <c r="L18" i="7"/>
  <c r="L17" i="7" s="1"/>
  <c r="K18" i="7"/>
  <c r="K17" i="7" s="1"/>
  <c r="J18" i="7"/>
  <c r="J17" i="7" s="1"/>
  <c r="AN108" i="7" l="1"/>
  <c r="AN107" i="7" s="1"/>
  <c r="V210" i="7"/>
  <c r="V209" i="7" s="1"/>
  <c r="AF216" i="7"/>
  <c r="N196" i="7"/>
  <c r="H196" i="7" s="1"/>
  <c r="H197" i="7"/>
  <c r="O18" i="7"/>
  <c r="O17" i="7" s="1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I209" i="7"/>
  <c r="U209" i="7"/>
  <c r="T209" i="7" s="1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T210" i="7" l="1"/>
  <c r="H18" i="7"/>
  <c r="T95" i="7"/>
  <c r="AQ101" i="7"/>
  <c r="AF104" i="7"/>
  <c r="AG95" i="7"/>
  <c r="AF83" i="7"/>
  <c r="AF211" i="7"/>
  <c r="AG210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F210" i="7"/>
  <c r="AG209" i="7"/>
  <c r="AQ251" i="7"/>
  <c r="AP251" i="7"/>
  <c r="AO251" i="7"/>
  <c r="AN251" i="7"/>
  <c r="AM251" i="7"/>
  <c r="AL251" i="7"/>
  <c r="AK251" i="7"/>
  <c r="AJ251" i="7"/>
  <c r="AI251" i="7"/>
  <c r="AH251" i="7"/>
  <c r="AQ250" i="7"/>
  <c r="AP250" i="7"/>
  <c r="AO250" i="7"/>
  <c r="AN250" i="7"/>
  <c r="AM250" i="7"/>
  <c r="AL250" i="7"/>
  <c r="AK250" i="7"/>
  <c r="AJ250" i="7"/>
  <c r="AI250" i="7"/>
  <c r="AH250" i="7"/>
  <c r="AQ244" i="7"/>
  <c r="AP244" i="7"/>
  <c r="AO244" i="7"/>
  <c r="AN244" i="7"/>
  <c r="AM244" i="7"/>
  <c r="AL244" i="7"/>
  <c r="AK244" i="7"/>
  <c r="AJ244" i="7"/>
  <c r="AI244" i="7"/>
  <c r="AH244" i="7"/>
  <c r="AQ243" i="7"/>
  <c r="AP243" i="7"/>
  <c r="AO243" i="7"/>
  <c r="AN243" i="7"/>
  <c r="AM243" i="7"/>
  <c r="AL243" i="7"/>
  <c r="AK243" i="7"/>
  <c r="AJ243" i="7"/>
  <c r="AI243" i="7"/>
  <c r="AH243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P227" i="7"/>
  <c r="AO227" i="7"/>
  <c r="AN227" i="7"/>
  <c r="AM227" i="7"/>
  <c r="AL227" i="7"/>
  <c r="AK227" i="7"/>
  <c r="AJ227" i="7"/>
  <c r="AI227" i="7"/>
  <c r="AH227" i="7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1" i="7"/>
  <c r="AG250" i="7"/>
  <c r="AG244" i="7"/>
  <c r="AG243" i="7"/>
  <c r="AG238" i="7"/>
  <c r="AG237" i="7"/>
  <c r="AG234" i="7"/>
  <c r="AG233" i="7"/>
  <c r="AG227" i="7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Q48" i="9"/>
  <c r="AP48" i="9"/>
  <c r="AO48" i="9"/>
  <c r="AN48" i="9"/>
  <c r="AM48" i="9"/>
  <c r="AL48" i="9"/>
  <c r="AK48" i="9"/>
  <c r="AJ48" i="9"/>
  <c r="AI48" i="9"/>
  <c r="AH48" i="9"/>
  <c r="AG48" i="9"/>
  <c r="AP43" i="9"/>
  <c r="AO43" i="9"/>
  <c r="AN43" i="9"/>
  <c r="AM43" i="9"/>
  <c r="AL43" i="9"/>
  <c r="AK43" i="9"/>
  <c r="AJ43" i="9"/>
  <c r="AI43" i="9"/>
  <c r="AH43" i="9"/>
  <c r="AG43" i="9"/>
  <c r="AQ38" i="9"/>
  <c r="AP38" i="9"/>
  <c r="AO38" i="9"/>
  <c r="AN38" i="9"/>
  <c r="AM38" i="9"/>
  <c r="AL38" i="9"/>
  <c r="AK38" i="9"/>
  <c r="AJ38" i="9"/>
  <c r="AI38" i="9"/>
  <c r="AH38" i="9"/>
  <c r="AG38" i="9"/>
  <c r="AQ37" i="9"/>
  <c r="AP37" i="9"/>
  <c r="AO37" i="9"/>
  <c r="AN37" i="9"/>
  <c r="AM37" i="9"/>
  <c r="AL37" i="9"/>
  <c r="AK37" i="9"/>
  <c r="AJ37" i="9"/>
  <c r="AI37" i="9"/>
  <c r="AF37" i="9" s="1"/>
  <c r="AH37" i="9"/>
  <c r="AG37" i="9"/>
  <c r="AQ36" i="9"/>
  <c r="AO36" i="9"/>
  <c r="AN36" i="9"/>
  <c r="AM36" i="9"/>
  <c r="AL36" i="9"/>
  <c r="AK36" i="9"/>
  <c r="AJ36" i="9"/>
  <c r="AI36" i="9"/>
  <c r="AH36" i="9"/>
  <c r="AG36" i="9"/>
  <c r="AQ33" i="9"/>
  <c r="AP33" i="9"/>
  <c r="AO33" i="9"/>
  <c r="AN33" i="9"/>
  <c r="AM33" i="9"/>
  <c r="AL33" i="9"/>
  <c r="AK33" i="9"/>
  <c r="AJ33" i="9"/>
  <c r="AI33" i="9"/>
  <c r="AH33" i="9"/>
  <c r="AG33" i="9"/>
  <c r="AQ32" i="9"/>
  <c r="AP32" i="9"/>
  <c r="AO32" i="9"/>
  <c r="AN32" i="9"/>
  <c r="AM32" i="9"/>
  <c r="AL32" i="9"/>
  <c r="AK32" i="9"/>
  <c r="AJ32" i="9"/>
  <c r="AI32" i="9"/>
  <c r="AH32" i="9"/>
  <c r="AG32" i="9"/>
  <c r="AQ30" i="9"/>
  <c r="AP30" i="9"/>
  <c r="AO30" i="9"/>
  <c r="AN30" i="9"/>
  <c r="AM30" i="9"/>
  <c r="AL30" i="9"/>
  <c r="AK30" i="9"/>
  <c r="AJ30" i="9"/>
  <c r="AI30" i="9"/>
  <c r="AG30" i="9"/>
  <c r="AQ28" i="9"/>
  <c r="AP28" i="9"/>
  <c r="AN28" i="9"/>
  <c r="AM28" i="9"/>
  <c r="AL28" i="9"/>
  <c r="AK28" i="9"/>
  <c r="AJ28" i="9"/>
  <c r="AI28" i="9"/>
  <c r="AH28" i="9"/>
  <c r="AG28" i="9"/>
  <c r="AQ27" i="9"/>
  <c r="AP27" i="9"/>
  <c r="AO27" i="9"/>
  <c r="AN27" i="9"/>
  <c r="AM27" i="9"/>
  <c r="AL27" i="9"/>
  <c r="AJ27" i="9"/>
  <c r="AI27" i="9"/>
  <c r="AH27" i="9"/>
  <c r="AG27" i="9"/>
  <c r="AQ25" i="9"/>
  <c r="AP25" i="9"/>
  <c r="AO25" i="9"/>
  <c r="AN25" i="9"/>
  <c r="AM25" i="9"/>
  <c r="AK25" i="9"/>
  <c r="AJ25" i="9"/>
  <c r="AI25" i="9"/>
  <c r="AH25" i="9"/>
  <c r="AG25" i="9"/>
  <c r="AQ23" i="9"/>
  <c r="AP23" i="9"/>
  <c r="AO23" i="9"/>
  <c r="AN23" i="9"/>
  <c r="AM23" i="9"/>
  <c r="AL23" i="9"/>
  <c r="AK23" i="9"/>
  <c r="AJ23" i="9"/>
  <c r="AI23" i="9"/>
  <c r="AH23" i="9"/>
  <c r="AG23" i="9"/>
  <c r="AQ22" i="9"/>
  <c r="AP22" i="9"/>
  <c r="AO22" i="9"/>
  <c r="AN22" i="9"/>
  <c r="AM22" i="9"/>
  <c r="AL22" i="9"/>
  <c r="AJ22" i="9"/>
  <c r="AI22" i="9"/>
  <c r="AH22" i="9"/>
  <c r="AG22" i="9"/>
  <c r="AQ20" i="9"/>
  <c r="AP20" i="9"/>
  <c r="AO20" i="9"/>
  <c r="AN20" i="9"/>
  <c r="AM20" i="9"/>
  <c r="AL20" i="9"/>
  <c r="AK20" i="9"/>
  <c r="AJ20" i="9"/>
  <c r="AH20" i="9"/>
  <c r="AG20" i="9"/>
  <c r="AQ19" i="9"/>
  <c r="AP19" i="9"/>
  <c r="AO19" i="9"/>
  <c r="AN19" i="9"/>
  <c r="AL19" i="9"/>
  <c r="AK19" i="9"/>
  <c r="AJ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J17" i="9"/>
  <c r="AI17" i="9"/>
  <c r="AH17" i="9"/>
  <c r="AG17" i="9"/>
  <c r="AQ16" i="9"/>
  <c r="AP16" i="9"/>
  <c r="AO16" i="9"/>
  <c r="AM16" i="9"/>
  <c r="AL16" i="9"/>
  <c r="AK16" i="9"/>
  <c r="AJ16" i="9"/>
  <c r="AI16" i="9"/>
  <c r="AH16" i="9"/>
  <c r="AG16" i="9"/>
  <c r="AQ15" i="9"/>
  <c r="AP15" i="9"/>
  <c r="AO15" i="9"/>
  <c r="AN15" i="9"/>
  <c r="AM15" i="9"/>
  <c r="AL15" i="9"/>
  <c r="AK15" i="9"/>
  <c r="AJ15" i="9"/>
  <c r="AI15" i="9"/>
  <c r="AH15" i="9"/>
  <c r="AG15" i="9"/>
  <c r="AE48" i="9"/>
  <c r="AD48" i="9"/>
  <c r="AC48" i="9"/>
  <c r="AB48" i="9"/>
  <c r="AA48" i="9"/>
  <c r="Z48" i="9"/>
  <c r="Y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D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U30" i="9"/>
  <c r="AE28" i="9"/>
  <c r="AD28" i="9"/>
  <c r="AC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Y27" i="9"/>
  <c r="X27" i="9"/>
  <c r="W27" i="9"/>
  <c r="V27" i="9"/>
  <c r="U27" i="9"/>
  <c r="AE25" i="9"/>
  <c r="AD25" i="9"/>
  <c r="AC25" i="9"/>
  <c r="AB25" i="9"/>
  <c r="AA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B18" i="9"/>
  <c r="AA18" i="9"/>
  <c r="Z18" i="9"/>
  <c r="Y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Q95" i="7" l="1"/>
  <c r="AF96" i="7"/>
  <c r="AF8" i="7"/>
  <c r="T8" i="7"/>
  <c r="AF95" i="7" l="1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M111" i="12" s="1"/>
  <c r="AM110" i="12" s="1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K22" i="9" s="1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F31" i="12"/>
  <c r="AQ30" i="12"/>
  <c r="AP30" i="12"/>
  <c r="AO30" i="12"/>
  <c r="AN30" i="12"/>
  <c r="AN18" i="9" s="1"/>
  <c r="AM30" i="12"/>
  <c r="AL30" i="12"/>
  <c r="AK30" i="12"/>
  <c r="AJ30" i="12"/>
  <c r="AJ18" i="9" s="1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N16" i="9" s="1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V30" i="9" s="1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Z25" i="9" s="1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X18" i="9" s="1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B16" i="9" s="1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L60" i="12" l="1"/>
  <c r="AF60" i="12" s="1"/>
  <c r="AL25" i="9"/>
  <c r="AH81" i="12"/>
  <c r="AH30" i="9"/>
  <c r="AO67" i="12"/>
  <c r="AO2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L13" i="12" l="1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3" i="7"/>
  <c r="AM292" i="7" s="1"/>
  <c r="AM290" i="7"/>
  <c r="AM285" i="7"/>
  <c r="AM281" i="7"/>
  <c r="AM270" i="7"/>
  <c r="AM269" i="7" s="1"/>
  <c r="AM267" i="7"/>
  <c r="AM262" i="7"/>
  <c r="AM258" i="7"/>
  <c r="AM249" i="7"/>
  <c r="AM248" i="7" s="1"/>
  <c r="AM247" i="7" s="1"/>
  <c r="AM246" i="7" s="1"/>
  <c r="AM242" i="7"/>
  <c r="AM241" i="7" s="1"/>
  <c r="AM240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77" i="7"/>
  <c r="AM73" i="7"/>
  <c r="AM66" i="7"/>
  <c r="AM60" i="7"/>
  <c r="AM52" i="7"/>
  <c r="AM48" i="7"/>
  <c r="AA249" i="7"/>
  <c r="AA248" i="7" s="1"/>
  <c r="AA247" i="7" s="1"/>
  <c r="AA246" i="7" s="1"/>
  <c r="AA242" i="7"/>
  <c r="AA241" i="7" s="1"/>
  <c r="AA240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3" i="7"/>
  <c r="O292" i="7" s="1"/>
  <c r="O290" i="7"/>
  <c r="O285" i="7"/>
  <c r="O281" i="7"/>
  <c r="O270" i="7"/>
  <c r="O269" i="7" s="1"/>
  <c r="O267" i="7"/>
  <c r="O262" i="7"/>
  <c r="O258" i="7"/>
  <c r="O249" i="7"/>
  <c r="O248" i="7" s="1"/>
  <c r="O247" i="7" s="1"/>
  <c r="O246" i="7" s="1"/>
  <c r="O242" i="7"/>
  <c r="O241" i="7" s="1"/>
  <c r="O240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77" i="7"/>
  <c r="O73" i="7"/>
  <c r="O66" i="7"/>
  <c r="O60" i="7"/>
  <c r="O52" i="7"/>
  <c r="O48" i="7"/>
  <c r="AM72" i="7" l="1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0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155" i="7"/>
  <c r="AA59" i="7"/>
  <c r="AM257" i="7"/>
  <c r="AM256" i="7" s="1"/>
  <c r="AM255" i="7" s="1"/>
  <c r="AM280" i="7"/>
  <c r="AM279" i="7" s="1"/>
  <c r="AM278" i="7" s="1"/>
  <c r="O155" i="7"/>
  <c r="AA230" i="7"/>
  <c r="O230" i="7"/>
  <c r="O257" i="7"/>
  <c r="O256" i="7" s="1"/>
  <c r="O255" i="7" s="1"/>
  <c r="O279" i="7"/>
  <c r="O278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9" i="7"/>
  <c r="AH248" i="7" s="1"/>
  <c r="AH247" i="7" s="1"/>
  <c r="AH246" i="7" s="1"/>
  <c r="AH242" i="7"/>
  <c r="AH241" i="7" s="1"/>
  <c r="AH240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66" i="7"/>
  <c r="AH60" i="7"/>
  <c r="AH52" i="7"/>
  <c r="AH48" i="7"/>
  <c r="J293" i="7"/>
  <c r="J292" i="7" s="1"/>
  <c r="J290" i="7"/>
  <c r="J285" i="7"/>
  <c r="J281" i="7"/>
  <c r="J270" i="7"/>
  <c r="J269" i="7" s="1"/>
  <c r="J267" i="7"/>
  <c r="J262" i="7"/>
  <c r="J258" i="7"/>
  <c r="J249" i="7"/>
  <c r="J248" i="7" s="1"/>
  <c r="J247" i="7" s="1"/>
  <c r="J246" i="7" s="1"/>
  <c r="J242" i="7"/>
  <c r="J241" i="7" s="1"/>
  <c r="J240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66" i="7"/>
  <c r="J60" i="7"/>
  <c r="J52" i="7"/>
  <c r="J48" i="7"/>
  <c r="V249" i="7"/>
  <c r="V248" i="7" s="1"/>
  <c r="V247" i="7" s="1"/>
  <c r="V246" i="7" s="1"/>
  <c r="V242" i="7"/>
  <c r="V241" i="7" s="1"/>
  <c r="V240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3" i="7" s="1"/>
  <c r="V131" i="7"/>
  <c r="V123" i="7"/>
  <c r="V66" i="7"/>
  <c r="V60" i="7"/>
  <c r="V52" i="7"/>
  <c r="V48" i="7"/>
  <c r="AM46" i="7" l="1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7" i="7"/>
  <c r="J256" i="7" s="1"/>
  <c r="J255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0" i="7"/>
  <c r="J279" i="7" s="1"/>
  <c r="J278" i="7" s="1"/>
  <c r="J177" i="7"/>
  <c r="J176" i="7" s="1"/>
  <c r="V121" i="7"/>
  <c r="V120" i="7" s="1"/>
  <c r="J155" i="7"/>
  <c r="V230" i="7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AQ123" i="7"/>
  <c r="AF132" i="7"/>
  <c r="AV38" i="7" s="1"/>
  <c r="AO249" i="7"/>
  <c r="AO248" i="7" s="1"/>
  <c r="AO247" i="7" s="1"/>
  <c r="AO246" i="7" s="1"/>
  <c r="I249" i="7"/>
  <c r="I248" i="7" s="1"/>
  <c r="I247" i="7" s="1"/>
  <c r="I246" i="7" s="1"/>
  <c r="I66" i="7"/>
  <c r="I60" i="7"/>
  <c r="AF251" i="7"/>
  <c r="AV74" i="7" s="1"/>
  <c r="T251" i="7"/>
  <c r="AU74" i="7" s="1"/>
  <c r="H251" i="7"/>
  <c r="AT74" i="7" s="1"/>
  <c r="AF250" i="7"/>
  <c r="AV73" i="7" s="1"/>
  <c r="T250" i="7"/>
  <c r="AU73" i="7" s="1"/>
  <c r="H250" i="7"/>
  <c r="AT73" i="7" s="1"/>
  <c r="AQ249" i="7"/>
  <c r="AQ248" i="7" s="1"/>
  <c r="AQ247" i="7" s="1"/>
  <c r="AQ246" i="7" s="1"/>
  <c r="AP249" i="7"/>
  <c r="AP248" i="7" s="1"/>
  <c r="AP247" i="7" s="1"/>
  <c r="AP246" i="7" s="1"/>
  <c r="AN249" i="7"/>
  <c r="AN248" i="7" s="1"/>
  <c r="AN247" i="7" s="1"/>
  <c r="AN246" i="7" s="1"/>
  <c r="AL249" i="7"/>
  <c r="AL248" i="7" s="1"/>
  <c r="AL247" i="7" s="1"/>
  <c r="AL246" i="7" s="1"/>
  <c r="AK249" i="7"/>
  <c r="AK248" i="7" s="1"/>
  <c r="AK247" i="7" s="1"/>
  <c r="AK246" i="7" s="1"/>
  <c r="AJ249" i="7"/>
  <c r="AJ248" i="7" s="1"/>
  <c r="AJ247" i="7" s="1"/>
  <c r="AJ246" i="7" s="1"/>
  <c r="AI249" i="7"/>
  <c r="AI248" i="7" s="1"/>
  <c r="AI247" i="7" s="1"/>
  <c r="AI246" i="7" s="1"/>
  <c r="AG249" i="7"/>
  <c r="AG248" i="7" s="1"/>
  <c r="AG247" i="7" s="1"/>
  <c r="AG246" i="7" s="1"/>
  <c r="AE249" i="7"/>
  <c r="AE248" i="7" s="1"/>
  <c r="AE247" i="7" s="1"/>
  <c r="AE246" i="7" s="1"/>
  <c r="AD249" i="7"/>
  <c r="AD248" i="7" s="1"/>
  <c r="AD247" i="7" s="1"/>
  <c r="AD246" i="7" s="1"/>
  <c r="AC249" i="7"/>
  <c r="AC248" i="7" s="1"/>
  <c r="AC247" i="7" s="1"/>
  <c r="AC246" i="7" s="1"/>
  <c r="AB249" i="7"/>
  <c r="AB248" i="7" s="1"/>
  <c r="AB247" i="7" s="1"/>
  <c r="AB246" i="7" s="1"/>
  <c r="Z249" i="7"/>
  <c r="Z248" i="7" s="1"/>
  <c r="Z247" i="7" s="1"/>
  <c r="Z246" i="7" s="1"/>
  <c r="Y249" i="7"/>
  <c r="Y248" i="7" s="1"/>
  <c r="Y247" i="7" s="1"/>
  <c r="Y246" i="7" s="1"/>
  <c r="X249" i="7"/>
  <c r="X248" i="7" s="1"/>
  <c r="X247" i="7" s="1"/>
  <c r="X246" i="7" s="1"/>
  <c r="W249" i="7"/>
  <c r="W248" i="7" s="1"/>
  <c r="W247" i="7" s="1"/>
  <c r="W246" i="7" s="1"/>
  <c r="U249" i="7"/>
  <c r="U248" i="7" s="1"/>
  <c r="U247" i="7" s="1"/>
  <c r="U246" i="7" s="1"/>
  <c r="S249" i="7"/>
  <c r="S248" i="7" s="1"/>
  <c r="S247" i="7" s="1"/>
  <c r="S246" i="7" s="1"/>
  <c r="R249" i="7"/>
  <c r="R248" i="7" s="1"/>
  <c r="R247" i="7" s="1"/>
  <c r="R246" i="7" s="1"/>
  <c r="Q249" i="7"/>
  <c r="Q248" i="7" s="1"/>
  <c r="Q247" i="7" s="1"/>
  <c r="Q246" i="7" s="1"/>
  <c r="P249" i="7"/>
  <c r="P248" i="7" s="1"/>
  <c r="P247" i="7" s="1"/>
  <c r="P246" i="7" s="1"/>
  <c r="N249" i="7"/>
  <c r="N248" i="7" s="1"/>
  <c r="N247" i="7" s="1"/>
  <c r="N246" i="7" s="1"/>
  <c r="M249" i="7"/>
  <c r="M248" i="7" s="1"/>
  <c r="M247" i="7" s="1"/>
  <c r="M246" i="7" s="1"/>
  <c r="L249" i="7"/>
  <c r="L248" i="7" s="1"/>
  <c r="L247" i="7" s="1"/>
  <c r="L246" i="7" s="1"/>
  <c r="K249" i="7"/>
  <c r="K248" i="7" s="1"/>
  <c r="K247" i="7" s="1"/>
  <c r="K246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6" i="7"/>
  <c r="T131" i="7"/>
  <c r="H131" i="7"/>
  <c r="H246" i="7"/>
  <c r="T247" i="7"/>
  <c r="H248" i="7"/>
  <c r="G36" i="5" s="1"/>
  <c r="AF249" i="7"/>
  <c r="AF247" i="7"/>
  <c r="AF246" i="7"/>
  <c r="H249" i="7"/>
  <c r="T248" i="7"/>
  <c r="H36" i="5" s="1"/>
  <c r="AF248" i="7"/>
  <c r="I36" i="5" s="1"/>
  <c r="T249" i="7"/>
  <c r="H247" i="7"/>
  <c r="AF295" i="7"/>
  <c r="AF294" i="7"/>
  <c r="AF291" i="7"/>
  <c r="AF289" i="7"/>
  <c r="AF288" i="7"/>
  <c r="AF287" i="7"/>
  <c r="AF286" i="7"/>
  <c r="AF284" i="7"/>
  <c r="AF283" i="7"/>
  <c r="AF282" i="7"/>
  <c r="AF272" i="7"/>
  <c r="AF271" i="7"/>
  <c r="AF268" i="7"/>
  <c r="AF266" i="7"/>
  <c r="AF265" i="7"/>
  <c r="AF264" i="7"/>
  <c r="AF263" i="7"/>
  <c r="AF261" i="7"/>
  <c r="AF260" i="7"/>
  <c r="AF259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4" i="7"/>
  <c r="AF243" i="7"/>
  <c r="AF238" i="7"/>
  <c r="AF237" i="7"/>
  <c r="AF234" i="7"/>
  <c r="AF233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4" i="7"/>
  <c r="T243" i="7"/>
  <c r="T238" i="7"/>
  <c r="T237" i="7"/>
  <c r="T234" i="7"/>
  <c r="T233" i="7"/>
  <c r="AQ293" i="7"/>
  <c r="AP293" i="7"/>
  <c r="AP292" i="7" s="1"/>
  <c r="AO293" i="7"/>
  <c r="AO292" i="7" s="1"/>
  <c r="AN293" i="7"/>
  <c r="AN292" i="7" s="1"/>
  <c r="AL293" i="7"/>
  <c r="AL292" i="7" s="1"/>
  <c r="AK293" i="7"/>
  <c r="AK292" i="7" s="1"/>
  <c r="AJ293" i="7"/>
  <c r="AJ292" i="7" s="1"/>
  <c r="AI293" i="7"/>
  <c r="AQ292" i="7"/>
  <c r="AQ290" i="7"/>
  <c r="AP290" i="7"/>
  <c r="AO290" i="7"/>
  <c r="AN290" i="7"/>
  <c r="AL290" i="7"/>
  <c r="AK290" i="7"/>
  <c r="AJ290" i="7"/>
  <c r="AI290" i="7"/>
  <c r="AQ285" i="7"/>
  <c r="AP285" i="7"/>
  <c r="AO285" i="7"/>
  <c r="AN285" i="7"/>
  <c r="AL285" i="7"/>
  <c r="AK285" i="7"/>
  <c r="AJ285" i="7"/>
  <c r="AI285" i="7"/>
  <c r="AQ281" i="7"/>
  <c r="AP281" i="7"/>
  <c r="AO281" i="7"/>
  <c r="AN281" i="7"/>
  <c r="AN280" i="7" s="1"/>
  <c r="AL281" i="7"/>
  <c r="AL280" i="7" s="1"/>
  <c r="AK281" i="7"/>
  <c r="AJ281" i="7"/>
  <c r="AI281" i="7"/>
  <c r="AQ270" i="7"/>
  <c r="AP270" i="7"/>
  <c r="AP269" i="7" s="1"/>
  <c r="AO270" i="7"/>
  <c r="AO269" i="7" s="1"/>
  <c r="AN270" i="7"/>
  <c r="AN269" i="7" s="1"/>
  <c r="AL270" i="7"/>
  <c r="AL269" i="7" s="1"/>
  <c r="AK270" i="7"/>
  <c r="AK269" i="7" s="1"/>
  <c r="AJ270" i="7"/>
  <c r="AJ269" i="7" s="1"/>
  <c r="AI270" i="7"/>
  <c r="AQ269" i="7"/>
  <c r="AQ267" i="7"/>
  <c r="AP267" i="7"/>
  <c r="AO267" i="7"/>
  <c r="AN267" i="7"/>
  <c r="AL267" i="7"/>
  <c r="AK267" i="7"/>
  <c r="AJ267" i="7"/>
  <c r="AI267" i="7"/>
  <c r="AQ262" i="7"/>
  <c r="AP262" i="7"/>
  <c r="AO262" i="7"/>
  <c r="AN262" i="7"/>
  <c r="AL262" i="7"/>
  <c r="AK262" i="7"/>
  <c r="AJ262" i="7"/>
  <c r="AI262" i="7"/>
  <c r="AQ258" i="7"/>
  <c r="AP258" i="7"/>
  <c r="AO258" i="7"/>
  <c r="AO257" i="7" s="1"/>
  <c r="AN258" i="7"/>
  <c r="AN257" i="7" s="1"/>
  <c r="AL258" i="7"/>
  <c r="AK258" i="7"/>
  <c r="AJ258" i="7"/>
  <c r="AJ257" i="7" s="1"/>
  <c r="AI258" i="7"/>
  <c r="AI257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O123" i="7"/>
  <c r="AN123" i="7"/>
  <c r="AL123" i="7"/>
  <c r="AK123" i="7"/>
  <c r="AJ123" i="7"/>
  <c r="AI123" i="7"/>
  <c r="AG123" i="7"/>
  <c r="AQ242" i="7"/>
  <c r="AQ241" i="7" s="1"/>
  <c r="AQ240" i="7" s="1"/>
  <c r="AP242" i="7"/>
  <c r="AP241" i="7" s="1"/>
  <c r="AP240" i="7" s="1"/>
  <c r="AO242" i="7"/>
  <c r="AO241" i="7" s="1"/>
  <c r="AO240" i="7" s="1"/>
  <c r="AN242" i="7"/>
  <c r="AN241" i="7" s="1"/>
  <c r="AN240" i="7" s="1"/>
  <c r="AL242" i="7"/>
  <c r="AL241" i="7" s="1"/>
  <c r="AL240" i="7" s="1"/>
  <c r="AK242" i="7"/>
  <c r="AK241" i="7" s="1"/>
  <c r="AK240" i="7" s="1"/>
  <c r="AJ242" i="7"/>
  <c r="AJ241" i="7" s="1"/>
  <c r="AJ240" i="7" s="1"/>
  <c r="AI242" i="7"/>
  <c r="AI241" i="7" s="1"/>
  <c r="AI240" i="7" s="1"/>
  <c r="AG242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D123" i="7"/>
  <c r="AC123" i="7"/>
  <c r="AB123" i="7"/>
  <c r="Z123" i="7"/>
  <c r="Y123" i="7"/>
  <c r="X123" i="7"/>
  <c r="W123" i="7"/>
  <c r="U123" i="7"/>
  <c r="AE242" i="7"/>
  <c r="AE241" i="7" s="1"/>
  <c r="AE240" i="7" s="1"/>
  <c r="AD242" i="7"/>
  <c r="AD241" i="7" s="1"/>
  <c r="AD240" i="7" s="1"/>
  <c r="AC242" i="7"/>
  <c r="AC241" i="7" s="1"/>
  <c r="AC240" i="7" s="1"/>
  <c r="AB242" i="7"/>
  <c r="AB241" i="7" s="1"/>
  <c r="AB240" i="7" s="1"/>
  <c r="Z242" i="7"/>
  <c r="Z241" i="7" s="1"/>
  <c r="Z240" i="7" s="1"/>
  <c r="Y242" i="7"/>
  <c r="Y241" i="7" s="1"/>
  <c r="Y240" i="7" s="1"/>
  <c r="X242" i="7"/>
  <c r="X241" i="7" s="1"/>
  <c r="X240" i="7" s="1"/>
  <c r="W242" i="7"/>
  <c r="W241" i="7" s="1"/>
  <c r="W240" i="7" s="1"/>
  <c r="U242" i="7"/>
  <c r="U241" i="7" s="1"/>
  <c r="U240" i="7" s="1"/>
  <c r="AE236" i="7"/>
  <c r="AE235" i="7" s="1"/>
  <c r="AD236" i="7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AD235" i="7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U26" i="7" l="1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7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AE230" i="7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5" i="7"/>
  <c r="AF290" i="7"/>
  <c r="AO230" i="7"/>
  <c r="AJ230" i="7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67" i="7"/>
  <c r="T134" i="7"/>
  <c r="T178" i="7"/>
  <c r="AF242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6" i="7"/>
  <c r="AN255" i="7" s="1"/>
  <c r="T157" i="7"/>
  <c r="U231" i="7"/>
  <c r="T232" i="7"/>
  <c r="AG162" i="7"/>
  <c r="AF162" i="7" s="1"/>
  <c r="AF163" i="7"/>
  <c r="AF48" i="7"/>
  <c r="T60" i="7"/>
  <c r="T240" i="7"/>
  <c r="T149" i="7"/>
  <c r="T156" i="7"/>
  <c r="U168" i="7"/>
  <c r="T169" i="7"/>
  <c r="AK230" i="7"/>
  <c r="AG231" i="7"/>
  <c r="AF231" i="7" s="1"/>
  <c r="AF232" i="7"/>
  <c r="AQ230" i="7"/>
  <c r="AF138" i="7"/>
  <c r="AF52" i="7"/>
  <c r="T122" i="7"/>
  <c r="T123" i="7"/>
  <c r="U144" i="7"/>
  <c r="T145" i="7"/>
  <c r="W59" i="7"/>
  <c r="T66" i="7"/>
  <c r="AG168" i="7"/>
  <c r="AF169" i="7"/>
  <c r="X230" i="7"/>
  <c r="AC230" i="7"/>
  <c r="U235" i="7"/>
  <c r="T235" i="7" s="1"/>
  <c r="T236" i="7"/>
  <c r="U162" i="7"/>
  <c r="T162" i="7" s="1"/>
  <c r="T163" i="7"/>
  <c r="T52" i="7"/>
  <c r="AF236" i="7"/>
  <c r="AF145" i="7"/>
  <c r="AI269" i="7"/>
  <c r="AF269" i="7" s="1"/>
  <c r="AF270" i="7"/>
  <c r="AI292" i="7"/>
  <c r="AF292" i="7" s="1"/>
  <c r="AF293" i="7"/>
  <c r="AI235" i="7"/>
  <c r="AF235" i="7" s="1"/>
  <c r="AF122" i="7"/>
  <c r="AF123" i="7"/>
  <c r="AG156" i="7"/>
  <c r="AF157" i="7"/>
  <c r="AQ155" i="7"/>
  <c r="AI177" i="7"/>
  <c r="AI176" i="7" s="1"/>
  <c r="AF178" i="7"/>
  <c r="AG177" i="7"/>
  <c r="AF182" i="7"/>
  <c r="AF60" i="7"/>
  <c r="AF262" i="7"/>
  <c r="AI280" i="7"/>
  <c r="AF281" i="7"/>
  <c r="AN279" i="7"/>
  <c r="AN278" i="7" s="1"/>
  <c r="T242" i="7"/>
  <c r="T138" i="7"/>
  <c r="Z133" i="7"/>
  <c r="AB155" i="7"/>
  <c r="Z177" i="7"/>
  <c r="Z176" i="7" s="1"/>
  <c r="AB59" i="7"/>
  <c r="AL177" i="7"/>
  <c r="AL176" i="7" s="1"/>
  <c r="T241" i="7"/>
  <c r="X177" i="7"/>
  <c r="X176" i="7" s="1"/>
  <c r="AC177" i="7"/>
  <c r="AC176" i="7" s="1"/>
  <c r="AG241" i="7"/>
  <c r="AN155" i="7"/>
  <c r="AF258" i="7"/>
  <c r="AE155" i="7"/>
  <c r="X155" i="7"/>
  <c r="AO155" i="7"/>
  <c r="AL256" i="7"/>
  <c r="AL255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6" i="7"/>
  <c r="AO255" i="7" s="1"/>
  <c r="AQ257" i="7"/>
  <c r="AQ256" i="7" s="1"/>
  <c r="AQ255" i="7" s="1"/>
  <c r="AJ280" i="7"/>
  <c r="AJ279" i="7" s="1"/>
  <c r="AJ278" i="7" s="1"/>
  <c r="AO280" i="7"/>
  <c r="AO279" i="7" s="1"/>
  <c r="AO278" i="7" s="1"/>
  <c r="W230" i="7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6" i="7"/>
  <c r="AJ255" i="7" s="1"/>
  <c r="AL279" i="7"/>
  <c r="AL278" i="7" s="1"/>
  <c r="AQ280" i="7"/>
  <c r="AQ279" i="7" s="1"/>
  <c r="AQ278" i="7" s="1"/>
  <c r="AP230" i="7"/>
  <c r="AP209" i="7" s="1"/>
  <c r="AB230" i="7"/>
  <c r="AJ155" i="7"/>
  <c r="AK280" i="7"/>
  <c r="AK279" i="7" s="1"/>
  <c r="AK278" i="7" s="1"/>
  <c r="AP280" i="7"/>
  <c r="AP279" i="7" s="1"/>
  <c r="AP278" i="7" s="1"/>
  <c r="AL155" i="7"/>
  <c r="AK257" i="7"/>
  <c r="AK256" i="7" s="1"/>
  <c r="AK255" i="7" s="1"/>
  <c r="AP257" i="7"/>
  <c r="AP256" i="7" s="1"/>
  <c r="AP255" i="7" s="1"/>
  <c r="AC155" i="7"/>
  <c r="Y230" i="7"/>
  <c r="AD230" i="7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2" i="7"/>
  <c r="I241" i="7" s="1"/>
  <c r="I240" i="7" s="1"/>
  <c r="S123" i="7"/>
  <c r="R123" i="7"/>
  <c r="Q123" i="7"/>
  <c r="P123" i="7"/>
  <c r="N123" i="7"/>
  <c r="M123" i="7"/>
  <c r="L123" i="7"/>
  <c r="I123" i="7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F209" i="7" l="1"/>
  <c r="AD120" i="7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R230" i="7"/>
  <c r="R209" i="7" s="1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0" i="7"/>
  <c r="AF240" i="7" s="1"/>
  <c r="AF241" i="7"/>
  <c r="AG155" i="7"/>
  <c r="AF155" i="7" s="1"/>
  <c r="AF156" i="7"/>
  <c r="I155" i="7"/>
  <c r="I133" i="7"/>
  <c r="I121" i="7" s="1"/>
  <c r="AO46" i="7"/>
  <c r="AO16" i="7" s="1"/>
  <c r="AI256" i="7"/>
  <c r="AG167" i="7"/>
  <c r="AF167" i="7" s="1"/>
  <c r="AF168" i="7"/>
  <c r="U143" i="7"/>
  <c r="T143" i="7" s="1"/>
  <c r="T144" i="7"/>
  <c r="U167" i="7"/>
  <c r="T167" i="7" s="1"/>
  <c r="T168" i="7"/>
  <c r="U230" i="7"/>
  <c r="T230" i="7" s="1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I279" i="7"/>
  <c r="AF280" i="7"/>
  <c r="AG176" i="7"/>
  <c r="AF176" i="7" s="1"/>
  <c r="AF177" i="7"/>
  <c r="T59" i="7"/>
  <c r="AF257" i="7"/>
  <c r="N155" i="7"/>
  <c r="M155" i="7"/>
  <c r="S155" i="7"/>
  <c r="I177" i="7"/>
  <c r="I176" i="7" s="1"/>
  <c r="K230" i="7"/>
  <c r="P230" i="7"/>
  <c r="P209" i="7" s="1"/>
  <c r="Q155" i="7"/>
  <c r="R155" i="7"/>
  <c r="M230" i="7"/>
  <c r="L230" i="7"/>
  <c r="N230" i="7"/>
  <c r="N209" i="7" s="1"/>
  <c r="S230" i="7"/>
  <c r="P155" i="7"/>
  <c r="K155" i="7"/>
  <c r="Q230" i="7"/>
  <c r="I230" i="7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H209" i="7" l="1"/>
  <c r="AG120" i="7"/>
  <c r="I120" i="7"/>
  <c r="U120" i="7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T120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8" i="7"/>
  <c r="AF278" i="7" s="1"/>
  <c r="AF279" i="7"/>
  <c r="AF230" i="7"/>
  <c r="AI255" i="7"/>
  <c r="AF255" i="7" s="1"/>
  <c r="AF256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8" i="7"/>
  <c r="K258" i="7"/>
  <c r="L258" i="7"/>
  <c r="M258" i="7"/>
  <c r="N258" i="7"/>
  <c r="H259" i="7"/>
  <c r="H260" i="7"/>
  <c r="H261" i="7"/>
  <c r="I262" i="7"/>
  <c r="K262" i="7"/>
  <c r="L262" i="7"/>
  <c r="M262" i="7"/>
  <c r="N262" i="7"/>
  <c r="H263" i="7"/>
  <c r="H264" i="7"/>
  <c r="H265" i="7"/>
  <c r="H266" i="7"/>
  <c r="I267" i="7"/>
  <c r="K267" i="7"/>
  <c r="L267" i="7"/>
  <c r="M267" i="7"/>
  <c r="N267" i="7"/>
  <c r="H268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7" i="7"/>
  <c r="H48" i="7"/>
  <c r="H52" i="7"/>
  <c r="H66" i="7"/>
  <c r="H262" i="7"/>
  <c r="H267" i="7"/>
  <c r="K257" i="7"/>
  <c r="N257" i="7"/>
  <c r="H258" i="7"/>
  <c r="M257" i="7"/>
  <c r="I257" i="7"/>
  <c r="H16" i="7" l="1"/>
  <c r="H46" i="7"/>
  <c r="H59" i="7"/>
  <c r="H47" i="7"/>
  <c r="H257" i="7"/>
  <c r="S242" i="7" l="1"/>
  <c r="S241" i="7" s="1"/>
  <c r="S240" i="7" s="1"/>
  <c r="R242" i="7"/>
  <c r="R241" i="7" s="1"/>
  <c r="R240" i="7" s="1"/>
  <c r="Q242" i="7"/>
  <c r="Q241" i="7" s="1"/>
  <c r="Q240" i="7" s="1"/>
  <c r="P242" i="7"/>
  <c r="P241" i="7" s="1"/>
  <c r="P240" i="7" s="1"/>
  <c r="N242" i="7"/>
  <c r="N241" i="7" s="1"/>
  <c r="N240" i="7" s="1"/>
  <c r="M242" i="7"/>
  <c r="M241" i="7" s="1"/>
  <c r="M240" i="7" s="1"/>
  <c r="L242" i="7"/>
  <c r="L241" i="7" s="1"/>
  <c r="L240" i="7" s="1"/>
  <c r="K242" i="7"/>
  <c r="K241" i="7" s="1"/>
  <c r="N12" i="7" l="1"/>
  <c r="S12" i="7"/>
  <c r="L12" i="7"/>
  <c r="K240" i="7"/>
  <c r="AT58" i="7"/>
  <c r="AT55" i="7"/>
  <c r="AT54" i="7"/>
  <c r="AT51" i="7"/>
  <c r="AT49" i="7"/>
  <c r="AT48" i="7"/>
  <c r="AT47" i="7"/>
  <c r="H244" i="7"/>
  <c r="H243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2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1" i="7"/>
  <c r="H240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2" i="7"/>
  <c r="H271" i="7"/>
  <c r="N270" i="7"/>
  <c r="N269" i="7" s="1"/>
  <c r="N256" i="7" s="1"/>
  <c r="N255" i="7" s="1"/>
  <c r="M270" i="7"/>
  <c r="M269" i="7" s="1"/>
  <c r="M256" i="7" s="1"/>
  <c r="M255" i="7" s="1"/>
  <c r="L270" i="7"/>
  <c r="L269" i="7" s="1"/>
  <c r="L256" i="7" s="1"/>
  <c r="L255" i="7" s="1"/>
  <c r="K270" i="7"/>
  <c r="K269" i="7" s="1"/>
  <c r="K256" i="7" s="1"/>
  <c r="K255" i="7" s="1"/>
  <c r="I270" i="7"/>
  <c r="I269" i="7" s="1"/>
  <c r="I256" i="7" s="1"/>
  <c r="H256" i="7" l="1"/>
  <c r="I255" i="7"/>
  <c r="H255" i="7" s="1"/>
  <c r="H269" i="7"/>
  <c r="H270" i="7"/>
  <c r="N28" i="5" l="1"/>
  <c r="J28" i="5"/>
  <c r="O28" i="5"/>
  <c r="L28" i="5"/>
  <c r="K28" i="5"/>
  <c r="P28" i="5"/>
  <c r="M28" i="5"/>
  <c r="R28" i="5"/>
  <c r="Q28" i="5"/>
  <c r="B9" i="9" l="1"/>
  <c r="H295" i="7"/>
  <c r="H294" i="7"/>
  <c r="N293" i="7"/>
  <c r="M293" i="7"/>
  <c r="L293" i="7"/>
  <c r="K293" i="7"/>
  <c r="I293" i="7"/>
  <c r="H291" i="7"/>
  <c r="N290" i="7"/>
  <c r="M290" i="7"/>
  <c r="L290" i="7"/>
  <c r="K290" i="7"/>
  <c r="I290" i="7"/>
  <c r="H289" i="7"/>
  <c r="H288" i="7"/>
  <c r="H287" i="7"/>
  <c r="H286" i="7"/>
  <c r="N285" i="7"/>
  <c r="M285" i="7"/>
  <c r="L285" i="7"/>
  <c r="K285" i="7"/>
  <c r="I285" i="7"/>
  <c r="H284" i="7"/>
  <c r="H283" i="7"/>
  <c r="H282" i="7"/>
  <c r="N281" i="7"/>
  <c r="M281" i="7"/>
  <c r="L281" i="7"/>
  <c r="K281" i="7"/>
  <c r="I281" i="7"/>
  <c r="I24" i="5" l="1"/>
  <c r="I23" i="5" s="1"/>
  <c r="I29" i="5" s="1"/>
  <c r="I292" i="7"/>
  <c r="N292" i="7"/>
  <c r="L292" i="7"/>
  <c r="M292" i="7"/>
  <c r="K292" i="7"/>
  <c r="H10" i="9"/>
  <c r="H23" i="5"/>
  <c r="H29" i="5" s="1"/>
  <c r="L280" i="7"/>
  <c r="M280" i="7"/>
  <c r="N280" i="7"/>
  <c r="H290" i="7"/>
  <c r="I280" i="7"/>
  <c r="H285" i="7"/>
  <c r="H281" i="7"/>
  <c r="H293" i="7"/>
  <c r="K280" i="7"/>
  <c r="B12" i="7"/>
  <c r="I37" i="5"/>
  <c r="H37" i="5"/>
  <c r="T10" i="9" l="1"/>
  <c r="T13" i="7"/>
  <c r="M279" i="7"/>
  <c r="M278" i="7" s="1"/>
  <c r="I279" i="7"/>
  <c r="I278" i="7" s="1"/>
  <c r="H13" i="7"/>
  <c r="H292" i="7"/>
  <c r="K279" i="7"/>
  <c r="K278" i="7" s="1"/>
  <c r="N279" i="7"/>
  <c r="N278" i="7" s="1"/>
  <c r="L279" i="7"/>
  <c r="L278" i="7" s="1"/>
  <c r="G23" i="5"/>
  <c r="H40" i="5"/>
  <c r="H280" i="7"/>
  <c r="H279" i="7" l="1"/>
  <c r="H27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<sst xmlns="http://schemas.openxmlformats.org/spreadsheetml/2006/main" count="783" uniqueCount="316">
  <si>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</si>
  <si>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</si>
  <si>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</si>
  <si>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</si>
  <si>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</si>
  <si>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</si>
  <si>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</si>
  <si>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</si>
  <si>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</si>
  <si>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</si>
  <si>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</si>
  <si>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</si>
  <si>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</si>
  <si>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</si>
  <si>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</si>
  <si>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</si>
  <si>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</si>
  <si>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</si>
  <si>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</si>
  <si>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</si>
  <si>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</si>
  <si>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</si>
  <si>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</si>
  <si>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</si>
  <si>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</si>
  <si>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</si>
  <si>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</si>
  <si>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</si>
  <si>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</si>
  <si>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</si>
  <si>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</si>
  <si>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</si>
  <si>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</si>
  <si>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</si>
  <si>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</si>
  <si>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</si>
  <si>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</si>
  <si>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</si>
  <si>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</si>
  <si>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</si>
  <si>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</si>
  <si>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</si>
  <si>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</si>
  <si>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</si>
  <si>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</si>
  <si>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</si>
  <si>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</si>
  <si>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</si>
  <si>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</si>
  <si>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</si>
  <si>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</si>
  <si>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</si>
  <si>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</si>
  <si>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</si>
  <si>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</si>
  <si>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</si>
  <si>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</si>
  <si>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</si>
  <si>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</si>
  <si>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</si>
  <si>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</si>
  <si>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</si>
  <si>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</si>
  <si>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</si>
  <si>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</si>
  <si>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</si>
  <si>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</si>
  <si>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</si>
  <si>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</si>
  <si>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</si>
  <si>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</si>
  <si>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</si>
  <si>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</si>
  <si>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</si>
  <si>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</si>
  <si>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</si>
  <si>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</si>
  <si>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</si>
  <si>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</si>
  <si>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</si>
  <si>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</si>
  <si>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</si>
  <si>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</si>
  <si>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</si>
  <si>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</si>
  <si>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</si>
  <si>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</si>
  <si>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</si>
  <si>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</si>
  <si>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</si>
  <si>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</si>
  <si>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</si>
  <si>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</si>
  <si>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</si>
  <si>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</si>
  <si>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</si>
  <si>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</si>
  <si>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</si>
  <si>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</si>
  <si>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</si>
  <si>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</si>
  <si>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</si>
  <si>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</si>
  <si>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</si>
  <si>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</si>
  <si>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</si>
  <si>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</si>
  <si>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</si>
  <si>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</si>
  <si>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</si>
  <si>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</si>
  <si>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</si>
  <si>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</si>
  <si>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</si>
  <si>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</si>
  <si>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</si>
  <si>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</si>
  <si>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</si>
  <si>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</si>
  <si>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</si>
  <si>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</si>
  <si>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</si>
  <si>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</si>
  <si>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</si>
  <si>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</si>
  <si>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</si>
  <si>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</si>
  <si>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</si>
  <si>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</si>
  <si>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</si>
  <si>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</si>
  <si>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</si>
  <si>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</si>
  <si>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</si>
  <si>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</si>
  <si>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</si>
  <si>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</si>
  <si>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</si>
  <si>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</si>
  <si>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</si>
  <si>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</si>
  <si>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</si>
  <si>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</si>
  <si>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</si>
  <si>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</si>
  <si>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</si>
  <si>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</si>
  <si>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</si>
  <si>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</si>
  <si>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</si>
  <si>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</si>
  <si>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</si>
  <si>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</si>
  <si>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</si>
  <si>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</si>
  <si>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</si>
  <si>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</si>
  <si>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</si>
  <si>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</si>
  <si>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</si>
  <si>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</si>
  <si>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</si>
  <si>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</si>
  <si>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</si>
  <si>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</si>
  <si>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</si>
  <si>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</si>
  <si>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</si>
  <si>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</si>
  <si>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</si>
  <si>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</si>
  <si>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</si>
  <si>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</si>
  <si>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</si>
  <si>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</si>
  <si>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</si>
  <si>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</si>
  <si>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</si>
  <si>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</si>
  <si>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</si>
  <si>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</si>
  <si>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</si>
  <si>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</si>
  <si>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</si>
  <si>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</si>
  <si>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</si>
  <si>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</si>
  <si>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</si>
  <si>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</si>
  <si>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</si>
  <si>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</si>
  <si>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</si>
  <si>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</si>
  <si>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</si>
  <si>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</si>
  <si>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</si>
  <si>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</si>
  <si>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</si>
  <si>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</si>
  <si>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</si>
  <si>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</si>
  <si>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</si>
  <si>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</si>
  <si>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</si>
  <si>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</si>
  <si>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</si>
  <si>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</si>
  <si>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</si>
  <si>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</si>
  <si>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</si>
  <si>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</si>
  <si>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</si>
  <si>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</si>
  <si>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</si>
  <si>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</si>
  <si>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</si>
  <si>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</si>
  <si>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</si>
  <si>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</si>
  <si>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</si>
  <si>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</si>
  <si>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</si>
  <si>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</si>
  <si>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</si>
  <si>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</si>
  <si>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</si>
  <si>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</si>
  <si>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</si>
  <si>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</si>
  <si>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</si>
  <si>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</si>
  <si>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</si>
  <si>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</si>
  <si>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</si>
  <si>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</si>
  <si>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</si>
  <si>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</si>
  <si>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</si>
  <si>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</si>
  <si>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</si>
  <si>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</si>
  <si>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</si>
  <si>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</si>
  <si>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</si>
  <si>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</si>
  <si>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</si>
  <si>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</si>
  <si>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</si>
  <si>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</si>
  <si>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</si>
  <si>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</si>
  <si>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</si>
  <si>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</si>
  <si>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</si>
  <si>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</si>
  <si>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</si>
  <si>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</si>
  <si>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</si>
  <si>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</si>
  <si>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</si>
  <si>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</si>
  <si>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</si>
  <si>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</si>
  <si>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</si>
  <si>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</si>
  <si>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</si>
  <si>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</si>
  <si>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</si>
  <si>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</si>
  <si>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</si>
  <si>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</si>
  <si>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</si>
  <si>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</si>
  <si>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</si>
  <si>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</si>
  <si>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</si>
  <si>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</si>
  <si>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</si>
  <si>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</si>
  <si>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</si>
  <si>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</si>
  <si>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</si>
  <si>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</si>
  <si>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</si>
  <si>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</si>
  <si>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</si>
  <si>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</si>
  <si>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</si>
  <si>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</si>
  <si>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</si>
  <si>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</si>
  <si>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</si>
  <si>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</si>
  <si>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</si>
  <si>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</si>
  <si>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</si>
  <si>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</si>
  <si>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</si>
  <si>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</si>
  <si>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</si>
  <si>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</si>
  <si>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</si>
  <si>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</si>
  <si>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</si>
  <si>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</si>
  <si>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</si>
  <si>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</si>
  <si>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</si>
  <si>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</si>
  <si>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OŠ ANTUNA I IVANA KUKULJEVIĆA VARAŽDINSKE TOPLICE</t>
  </si>
  <si>
    <t>Varaždinske Toplice</t>
  </si>
  <si>
    <t>400-02/20-01/1</t>
  </si>
  <si>
    <t>2186-139-01-01-20-2</t>
  </si>
  <si>
    <t>10. srpnja 2020.</t>
  </si>
  <si>
    <t>Ivančica Svetec</t>
  </si>
  <si>
    <t xml:space="preserve">        Temeljem odredbi članka 29. Zakona o proračunu ("Narodne novine" broj 87/08, 136/12, 15/15 i 87/16 ) te članka 35 stavak 2 Školski odbor                       OŠ ANTUNA I IVANA KUKULJEVIĆA  dana 10. srpanj 2020.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</si>
</sst>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1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283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284</v>
      </c>
    </row>
    <row r="6" spans="1:2" s="403" customFormat="1" ht="6" customHeight="1" x14ac:dyDescent="0.25">
      <c r="A6" s="402"/>
    </row>
    <row r="7" spans="1:2" ht="30" x14ac:dyDescent="0.25">
      <c r="A7" s="401" t="s">
        <v>285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286</v>
      </c>
    </row>
    <row r="10" spans="1:2" x14ac:dyDescent="0.25">
      <c r="A10" s="401"/>
    </row>
    <row r="11" spans="1:2" ht="30.75" x14ac:dyDescent="0.25">
      <c r="A11" s="405" t="s">
        <v>270</v>
      </c>
    </row>
    <row r="12" spans="1:2" ht="6" customHeight="1" x14ac:dyDescent="0.25">
      <c r="A12" s="405"/>
    </row>
    <row r="13" spans="1:2" ht="30" x14ac:dyDescent="0.25">
      <c r="A13" s="406" t="s">
        <v>271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10"/>
      <c r="B2" s="510"/>
      <c r="C2" s="510"/>
      <c r="D2" s="510"/>
      <c r="E2" s="510"/>
      <c r="F2" s="510"/>
      <c r="G2" s="510"/>
      <c r="H2" s="510"/>
      <c r="I2" s="131"/>
    </row>
    <row r="3" spans="1:9" ht="27" customHeight="1" x14ac:dyDescent="0.25">
      <c r="A3" s="510"/>
      <c r="B3" s="510"/>
      <c r="C3" s="510"/>
      <c r="D3" s="510"/>
      <c r="E3" s="510"/>
      <c r="F3" s="510"/>
      <c r="G3" s="510"/>
      <c r="H3" s="51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14" t="s">
        <v>13</v>
      </c>
      <c r="C5" s="514"/>
      <c r="D5" s="514"/>
      <c r="E5" s="514"/>
      <c r="F5" s="135"/>
      <c r="G5" s="135"/>
      <c r="H5" s="131"/>
      <c r="I5" s="131"/>
    </row>
    <row r="6" spans="1:9" s="4" customFormat="1" ht="49.5" customHeight="1" x14ac:dyDescent="0.25">
      <c r="A6" s="136"/>
      <c r="B6" s="515" t="s">
        <v>309</v>
      </c>
      <c r="C6" s="515"/>
      <c r="D6" s="515"/>
      <c r="E6" s="515"/>
      <c r="F6" s="137"/>
      <c r="G6" s="137"/>
      <c r="H6" s="136"/>
      <c r="I6" s="136"/>
    </row>
    <row r="7" spans="1:9" s="5" customFormat="1" ht="21" customHeight="1" x14ac:dyDescent="0.25">
      <c r="A7" s="138"/>
      <c r="B7" s="516" t="str">
        <f>IF(A14=A65,"RAVNATELJ","ŠKOLSKI ODBOR")</f>
        <v>ŠKOLSKI ODBOR</v>
      </c>
      <c r="C7" s="516"/>
      <c r="D7" s="516"/>
      <c r="E7" s="516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17" t="s">
        <v>311</v>
      </c>
      <c r="D8" s="517"/>
      <c r="E8" s="517"/>
      <c r="F8" s="139"/>
      <c r="G8" s="139"/>
      <c r="H8" s="131"/>
      <c r="I8" s="131"/>
    </row>
    <row r="9" spans="1:9" ht="18" customHeight="1" x14ac:dyDescent="0.25">
      <c r="A9" s="131"/>
      <c r="B9" s="132" t="s">
        <v>273</v>
      </c>
      <c r="C9" s="517" t="s">
        <v>312</v>
      </c>
      <c r="D9" s="517"/>
      <c r="E9" s="517"/>
      <c r="F9" s="139"/>
      <c r="G9" s="139"/>
      <c r="H9" s="131"/>
      <c r="I9" s="131"/>
    </row>
    <row r="10" spans="1:9" ht="18" hidden="1" customHeight="1" x14ac:dyDescent="0.25">
      <c r="A10" s="131"/>
      <c r="B10" s="519"/>
      <c r="C10" s="519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11" t="s">
        <v>315</v>
      </c>
      <c r="B12" s="511"/>
      <c r="C12" s="511"/>
      <c r="D12" s="511"/>
      <c r="E12" s="511"/>
      <c r="F12" s="511"/>
      <c r="G12" s="511"/>
      <c r="H12" s="511"/>
      <c r="I12" s="51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2" t="s">
        <v>288</v>
      </c>
      <c r="B14" s="512"/>
      <c r="C14" s="512"/>
      <c r="D14" s="512"/>
      <c r="E14" s="512"/>
      <c r="F14" s="512"/>
      <c r="G14" s="512"/>
      <c r="H14" s="512"/>
      <c r="I14" s="512"/>
    </row>
    <row r="15" spans="1:9" ht="22.5" customHeight="1" x14ac:dyDescent="0.25">
      <c r="A15" s="512" t="s">
        <v>309</v>
      </c>
      <c r="B15" s="512"/>
      <c r="C15" s="512"/>
      <c r="D15" s="512"/>
      <c r="E15" s="512"/>
      <c r="F15" s="512"/>
      <c r="G15" s="512"/>
      <c r="H15" s="512"/>
      <c r="I15" s="512"/>
    </row>
    <row r="16" spans="1:9" ht="22.5" customHeight="1" x14ac:dyDescent="0.25">
      <c r="A16" s="513" t="s">
        <v>306</v>
      </c>
      <c r="B16" s="513"/>
      <c r="C16" s="513"/>
      <c r="D16" s="513"/>
      <c r="E16" s="513"/>
      <c r="F16" s="513"/>
      <c r="G16" s="513"/>
      <c r="H16" s="513"/>
      <c r="I16" s="513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21" t="s">
        <v>14</v>
      </c>
      <c r="B18" s="521"/>
      <c r="C18" s="521"/>
      <c r="D18" s="521"/>
      <c r="E18" s="521"/>
      <c r="F18" s="521"/>
      <c r="G18" s="521"/>
      <c r="H18" s="521"/>
      <c r="I18" s="521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20" t="s">
        <v>15</v>
      </c>
      <c r="B20" s="520"/>
      <c r="C20" s="520"/>
      <c r="D20" s="520"/>
      <c r="E20" s="520"/>
      <c r="F20" s="520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">
      <c r="A21" s="518">
        <v>1</v>
      </c>
      <c r="B21" s="518"/>
      <c r="C21" s="518"/>
      <c r="D21" s="518"/>
      <c r="E21" s="518"/>
      <c r="F21" s="51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6" t="s">
        <v>21</v>
      </c>
      <c r="C23" s="506"/>
      <c r="D23" s="506"/>
      <c r="E23" s="506"/>
      <c r="F23" s="506"/>
      <c r="G23" s="146">
        <f>SUM(G24:G25)</f>
        <v>7348600</v>
      </c>
      <c r="H23" s="146">
        <f>SUM(H24:H25)</f>
        <v>-15000</v>
      </c>
      <c r="I23" s="146">
        <f>SUM(I24:I25)</f>
        <v>7333600</v>
      </c>
    </row>
    <row r="24" spans="1:16384" ht="18" customHeight="1" x14ac:dyDescent="0.25">
      <c r="A24" s="147"/>
      <c r="B24" s="507" t="s">
        <v>25</v>
      </c>
      <c r="C24" s="507"/>
      <c r="D24" s="507"/>
      <c r="E24" s="507"/>
      <c r="F24" s="507"/>
      <c r="G24" s="148">
        <f>SUMIFS('2. Plan prihoda i primitaka'!$H$13:$H$48,'2. Plan prihoda i primitaka'!$A$13:$A$48,6)</f>
        <v>7345600</v>
      </c>
      <c r="H24" s="148">
        <f>SUMIFS('2. Plan prihoda i primitaka'!$T$13:$T$48,'2. Plan prihoda i primitaka'!$A$13:$A$48,6)</f>
        <v>-15000</v>
      </c>
      <c r="I24" s="148">
        <f>SUMIFS('2. Plan prihoda i primitaka'!$AF$13:$AF$48,'2. Plan prihoda i primitaka'!$A$13:$A$48,6)</f>
        <v>7330600</v>
      </c>
    </row>
    <row r="25" spans="1:16384" ht="18" customHeight="1" x14ac:dyDescent="0.25">
      <c r="A25" s="147"/>
      <c r="B25" s="507" t="s">
        <v>26</v>
      </c>
      <c r="C25" s="507"/>
      <c r="D25" s="507"/>
      <c r="E25" s="507"/>
      <c r="F25" s="507"/>
      <c r="G25" s="148">
        <f>SUMIFS('2. Plan prihoda i primitaka'!$H$13:$H$48,'2. Plan prihoda i primitaka'!$A$13:$A$48,7)</f>
        <v>3000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3000</v>
      </c>
    </row>
    <row r="26" spans="1:16384" s="6" customFormat="1" ht="18" customHeight="1" x14ac:dyDescent="0.25">
      <c r="A26" s="145" t="s">
        <v>24</v>
      </c>
      <c r="B26" s="506" t="s">
        <v>22</v>
      </c>
      <c r="C26" s="506"/>
      <c r="D26" s="506"/>
      <c r="E26" s="506"/>
      <c r="F26" s="506"/>
      <c r="G26" s="146">
        <f>SUM(G27:G28)</f>
        <v>7348600</v>
      </c>
      <c r="H26" s="146">
        <f>SUM(H27:H28)</f>
        <v>-15000</v>
      </c>
      <c r="I26" s="146">
        <f>SUM(I27:I28)</f>
        <v>7333600</v>
      </c>
    </row>
    <row r="27" spans="1:16384" ht="18" customHeight="1" x14ac:dyDescent="0.25">
      <c r="A27" s="147"/>
      <c r="B27" s="507" t="s">
        <v>27</v>
      </c>
      <c r="C27" s="507"/>
      <c r="D27" s="507"/>
      <c r="E27" s="507"/>
      <c r="F27" s="507"/>
      <c r="G27" s="148">
        <f>SUMIFS('3. Plan rashoda i izdataka'!$H$16:$H$251,'3. Plan rashoda i izdataka'!$A$16:$A$251,3)</f>
        <v>7306600</v>
      </c>
      <c r="H27" s="148">
        <f>SUMIFS('3. Plan rashoda i izdataka'!$T$16:$T$251,'3. Plan rashoda i izdataka'!$A$16:$A$251,3)</f>
        <v>-15000</v>
      </c>
      <c r="I27" s="148">
        <f>SUMIFS('3. Plan rashoda i izdataka'!$AF$16:$AF$251,'3. Plan rashoda i izdataka'!$A$16:$A$251,3)</f>
        <v>7291600</v>
      </c>
    </row>
    <row r="28" spans="1:16384" ht="18" customHeight="1" x14ac:dyDescent="0.25">
      <c r="A28" s="149"/>
      <c r="B28" s="508" t="s">
        <v>28</v>
      </c>
      <c r="C28" s="508"/>
      <c r="D28" s="508"/>
      <c r="E28" s="508"/>
      <c r="F28" s="508"/>
      <c r="G28" s="148">
        <f>SUMIFS('3. Plan rashoda i izdataka'!$H$16:$H$251,'3. Plan rashoda i izdataka'!$A$16:$A$251,4)</f>
        <v>42000</v>
      </c>
      <c r="H28" s="148">
        <f>SUMIFS('3. Plan rashoda i izdataka'!$T$16:$T$251,'3. Plan rashoda i izdataka'!$A$16:$A$251,4)</f>
        <v>0</v>
      </c>
      <c r="I28" s="148">
        <f>SUMIFS('3. Plan rashoda i izdataka'!$AF$16:$AF$251,'3. Plan rashoda i izdataka'!$A$16:$A$251,4)</f>
        <v>42000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5" t="s">
        <v>29</v>
      </c>
      <c r="C29" s="505"/>
      <c r="D29" s="505"/>
      <c r="E29" s="505"/>
      <c r="F29" s="505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6" t="s">
        <v>155</v>
      </c>
      <c r="C31" s="506"/>
      <c r="D31" s="506"/>
      <c r="E31" s="506"/>
      <c r="F31" s="506"/>
      <c r="G31" s="319">
        <v>-147486.74</v>
      </c>
      <c r="H31" s="314">
        <f>G31-G32</f>
        <v>-147486.74</v>
      </c>
      <c r="I31" s="314">
        <f>H31-H32</f>
        <v>-147486.74</v>
      </c>
    </row>
    <row r="32" spans="1:16384" s="9" customFormat="1" ht="34.9" customHeight="1" x14ac:dyDescent="0.25">
      <c r="A32" s="151"/>
      <c r="B32" s="509" t="s">
        <v>156</v>
      </c>
      <c r="C32" s="505"/>
      <c r="D32" s="505"/>
      <c r="E32" s="505"/>
      <c r="F32" s="505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6" t="s">
        <v>18</v>
      </c>
      <c r="C34" s="506"/>
      <c r="D34" s="506"/>
      <c r="E34" s="506"/>
      <c r="F34" s="506"/>
      <c r="G34" s="146"/>
      <c r="H34" s="155"/>
      <c r="I34" s="155"/>
    </row>
    <row r="35" spans="1:9" ht="18" customHeight="1" x14ac:dyDescent="0.25">
      <c r="A35" s="147"/>
      <c r="B35" s="507" t="s">
        <v>31</v>
      </c>
      <c r="C35" s="507"/>
      <c r="D35" s="507"/>
      <c r="E35" s="507"/>
      <c r="F35" s="507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8" t="s">
        <v>32</v>
      </c>
      <c r="C36" s="508"/>
      <c r="D36" s="508"/>
      <c r="E36" s="508"/>
      <c r="F36" s="508"/>
      <c r="G36" s="150">
        <f>SUMIFS('3. Plan rashoda i izdataka'!$H$16:$H$251,'3. Plan rashoda i izdataka'!$A$16:$A$251,5)</f>
        <v>0</v>
      </c>
      <c r="H36" s="150">
        <f>SUMIFS('3. Plan rashoda i izdataka'!$T$16:$T$251,'3. Plan rashoda i izdataka'!$A$16:$A$251,5)</f>
        <v>0</v>
      </c>
      <c r="I36" s="150">
        <f>SUMIFS('3. Plan rashoda i izdataka'!$AF$16:$AF$251,'3. Plan rashoda i izdataka'!$A$16:$A$251,5)</f>
        <v>0</v>
      </c>
    </row>
    <row r="37" spans="1:9" s="4" customFormat="1" ht="18" customHeight="1" x14ac:dyDescent="0.25">
      <c r="A37" s="151"/>
      <c r="B37" s="505" t="s">
        <v>33</v>
      </c>
      <c r="C37" s="505"/>
      <c r="D37" s="505"/>
      <c r="E37" s="505"/>
      <c r="F37" s="505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6" t="s">
        <v>36</v>
      </c>
      <c r="C39" s="506"/>
      <c r="D39" s="506"/>
      <c r="E39" s="506"/>
      <c r="F39" s="506"/>
      <c r="G39" s="146"/>
      <c r="H39" s="155"/>
      <c r="I39" s="155"/>
    </row>
    <row r="40" spans="1:9" s="4" customFormat="1" ht="18" customHeight="1" x14ac:dyDescent="0.25">
      <c r="A40" s="159"/>
      <c r="B40" s="505" t="s">
        <v>35</v>
      </c>
      <c r="C40" s="505"/>
      <c r="D40" s="505"/>
      <c r="E40" s="505"/>
      <c r="F40" s="505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6" t="s">
        <v>310</v>
      </c>
      <c r="H44" s="526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5"/>
      <c r="C46" s="525"/>
      <c r="D46" s="525"/>
      <c r="E46" s="525"/>
      <c r="F46" s="169"/>
      <c r="G46" s="526" t="s">
        <v>313</v>
      </c>
      <c r="H46" s="526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9" t="str">
        <f>IF(A14="Prijedlog izmjena i dopuna financijskog plana","RAVNATELJ","PREDSJEDNIK ŠKOLSKOG ODBORA")</f>
        <v>PREDSJEDNIK ŠKOLSKOG ODBORA</v>
      </c>
      <c r="H48" s="529"/>
      <c r="I48" s="165"/>
    </row>
    <row r="49" spans="1:9" s="72" customFormat="1" ht="15.75" x14ac:dyDescent="0.25">
      <c r="A49" s="522"/>
      <c r="B49" s="522"/>
      <c r="C49" s="522"/>
      <c r="D49" s="522"/>
      <c r="E49" s="522"/>
      <c r="F49" s="89"/>
      <c r="G49" s="528" t="s">
        <v>314</v>
      </c>
      <c r="H49" s="528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7" t="s">
        <v>116</v>
      </c>
      <c r="G50" s="523"/>
      <c r="H50" s="523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7"/>
      <c r="G51" s="523"/>
      <c r="H51" s="523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7"/>
      <c r="G52" s="524"/>
      <c r="H52" s="524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60" priority="25">
      <formula>LEN(TRIM(B7))=0</formula>
    </cfRule>
  </conditionalFormatting>
  <conditionalFormatting sqref="G32:I32">
    <cfRule type="containsBlanks" dxfId="459" priority="21">
      <formula>LEN(TRIM(G32))=0</formula>
    </cfRule>
    <cfRule type="containsBlanks" dxfId="458" priority="22">
      <formula>LEN(TRIM(G32))=0</formula>
    </cfRule>
  </conditionalFormatting>
  <conditionalFormatting sqref="B6:E6">
    <cfRule type="containsBlanks" dxfId="457" priority="20">
      <formula>LEN(TRIM(B6))=0</formula>
    </cfRule>
  </conditionalFormatting>
  <conditionalFormatting sqref="A12:I12">
    <cfRule type="containsText" dxfId="45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5" priority="19">
      <formula>LEN(TRIM(A12))=0</formula>
    </cfRule>
  </conditionalFormatting>
  <conditionalFormatting sqref="G31:I31">
    <cfRule type="containsBlanks" dxfId="454" priority="24">
      <formula>LEN(TRIM(G31))=0</formula>
    </cfRule>
  </conditionalFormatting>
  <conditionalFormatting sqref="G40:I40">
    <cfRule type="cellIs" dxfId="453" priority="13" operator="notEqual">
      <formula>0</formula>
    </cfRule>
  </conditionalFormatting>
  <conditionalFormatting sqref="A14:I16">
    <cfRule type="containsBlanks" dxfId="452" priority="12">
      <formula>LEN(TRIM(A14))=0</formula>
    </cfRule>
  </conditionalFormatting>
  <conditionalFormatting sqref="B6:E6 A15:I15">
    <cfRule type="containsText" dxfId="451" priority="8" operator="containsText" text="upisati naziv osnovne škole">
      <formula>NOT(ISERROR(SEARCH("upisati naziv osnovne škole",A6)))</formula>
    </cfRule>
    <cfRule type="containsText" dxfId="450" priority="10" operator="containsText" text="upisati naziv škole">
      <formula>NOT(ISERROR(SEARCH("upisati naziv škole",A6)))</formula>
    </cfRule>
  </conditionalFormatting>
  <conditionalFormatting sqref="A15:I15 B6:E6">
    <cfRule type="containsText" dxfId="449" priority="9" operator="containsText" text="upisati naziv srednje škole">
      <formula>NOT(ISERROR(SEARCH("upisati naziv srednje škole",A6)))</formula>
    </cfRule>
  </conditionalFormatting>
  <conditionalFormatting sqref="G31">
    <cfRule type="containsText" dxfId="448" priority="6" operator="containsText" text="obavezan unos">
      <formula>NOT(ISERROR(SEARCH("obavezan unos",G31)))</formula>
    </cfRule>
  </conditionalFormatting>
  <conditionalFormatting sqref="B6:E6 C8:E9">
    <cfRule type="containsBlanks" dxfId="447" priority="5">
      <formula>LEN(TRIM(B6))=0</formula>
    </cfRule>
  </conditionalFormatting>
  <conditionalFormatting sqref="G48:G49">
    <cfRule type="containsBlanks" dxfId="446" priority="2">
      <formula>LEN(TRIM(G48))=0</formula>
    </cfRule>
  </conditionalFormatting>
  <conditionalFormatting sqref="G48:H49">
    <cfRule type="containsText" dxfId="44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21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552000</v>
      </c>
      <c r="J8" s="531">
        <f>SUM(J9:L9)</f>
        <v>6755100</v>
      </c>
      <c r="K8" s="532"/>
      <c r="L8" s="349">
        <f>L9</f>
        <v>6203100</v>
      </c>
      <c r="M8" s="531">
        <f>SUM(M9:S9)</f>
        <v>593500</v>
      </c>
      <c r="N8" s="531"/>
      <c r="O8" s="531"/>
      <c r="P8" s="531"/>
      <c r="Q8" s="531"/>
      <c r="R8" s="531"/>
      <c r="S8" s="532"/>
      <c r="T8" s="348"/>
      <c r="U8" s="530">
        <f>SUM(U9:W9)</f>
        <v>-15000</v>
      </c>
      <c r="V8" s="531">
        <f>SUM(V9:X9)</f>
        <v>-10000</v>
      </c>
      <c r="W8" s="532"/>
      <c r="X8" s="349">
        <f>X9</f>
        <v>5000</v>
      </c>
      <c r="Y8" s="531">
        <f>SUM(Y9:AE9)</f>
        <v>-5000</v>
      </c>
      <c r="Z8" s="531"/>
      <c r="AA8" s="531"/>
      <c r="AB8" s="531"/>
      <c r="AC8" s="531"/>
      <c r="AD8" s="531"/>
      <c r="AE8" s="532"/>
      <c r="AF8" s="381"/>
      <c r="AG8" s="530">
        <f>SUM(AG9:AI9)</f>
        <v>537000</v>
      </c>
      <c r="AH8" s="531">
        <f>SUM(AH9:AJ9)</f>
        <v>6745100</v>
      </c>
      <c r="AI8" s="532"/>
      <c r="AJ8" s="349">
        <f>AJ9</f>
        <v>6208100</v>
      </c>
      <c r="AK8" s="531">
        <f>SUM(AK9:AQ9)</f>
        <v>588500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OŠ ANTUNA I IVANA KUKULJEVIĆA VARAŽDINSKE TOPLICE</v>
      </c>
      <c r="C9" s="558"/>
      <c r="D9" s="558"/>
      <c r="E9" s="558"/>
      <c r="F9" s="558"/>
      <c r="G9" s="559"/>
      <c r="H9" s="351">
        <f>SUM(I9:S9)</f>
        <v>7348600</v>
      </c>
      <c r="I9" s="352">
        <f>I13+I34+I41+I46</f>
        <v>0</v>
      </c>
      <c r="J9" s="353">
        <f t="shared" ref="J9:S9" si="0">J13+J34+J41+J46</f>
        <v>552000</v>
      </c>
      <c r="K9" s="354">
        <f t="shared" si="0"/>
        <v>0</v>
      </c>
      <c r="L9" s="355">
        <f t="shared" si="0"/>
        <v>6203100</v>
      </c>
      <c r="M9" s="356">
        <f t="shared" si="0"/>
        <v>11500</v>
      </c>
      <c r="N9" s="357">
        <f t="shared" si="0"/>
        <v>447500</v>
      </c>
      <c r="O9" s="357">
        <f t="shared" si="0"/>
        <v>40000</v>
      </c>
      <c r="P9" s="357">
        <f t="shared" si="0"/>
        <v>81500</v>
      </c>
      <c r="Q9" s="357">
        <f t="shared" si="0"/>
        <v>10000</v>
      </c>
      <c r="R9" s="357">
        <f t="shared" si="0"/>
        <v>3000</v>
      </c>
      <c r="S9" s="354">
        <f t="shared" si="0"/>
        <v>0</v>
      </c>
      <c r="T9" s="351">
        <f>SUM(U9:AE9)</f>
        <v>-15000</v>
      </c>
      <c r="U9" s="352">
        <f>U13+U34+U41+U46</f>
        <v>0</v>
      </c>
      <c r="V9" s="353">
        <f t="shared" ref="V9:AE9" si="1">V13+V34+V41+V46</f>
        <v>-15000</v>
      </c>
      <c r="W9" s="354">
        <f t="shared" si="1"/>
        <v>0</v>
      </c>
      <c r="X9" s="355">
        <f t="shared" si="1"/>
        <v>5000</v>
      </c>
      <c r="Y9" s="356">
        <f t="shared" si="1"/>
        <v>0</v>
      </c>
      <c r="Z9" s="357">
        <f t="shared" si="1"/>
        <v>-25000</v>
      </c>
      <c r="AA9" s="357">
        <f t="shared" si="1"/>
        <v>20000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7333600</v>
      </c>
      <c r="AG9" s="352">
        <f>AG13+AG34+AG41+AG46</f>
        <v>0</v>
      </c>
      <c r="AH9" s="353">
        <f t="shared" ref="AH9:AQ9" si="2">AH13+AH34+AH41+AH46</f>
        <v>537000</v>
      </c>
      <c r="AI9" s="354">
        <f t="shared" si="2"/>
        <v>0</v>
      </c>
      <c r="AJ9" s="355">
        <f t="shared" si="2"/>
        <v>6208100</v>
      </c>
      <c r="AK9" s="356">
        <f t="shared" si="2"/>
        <v>11500</v>
      </c>
      <c r="AL9" s="357">
        <f t="shared" si="2"/>
        <v>422500</v>
      </c>
      <c r="AM9" s="357">
        <f t="shared" si="2"/>
        <v>60000</v>
      </c>
      <c r="AN9" s="357">
        <f t="shared" si="2"/>
        <v>81500</v>
      </c>
      <c r="AO9" s="357">
        <f t="shared" si="2"/>
        <v>10000</v>
      </c>
      <c r="AP9" s="357">
        <f t="shared" si="2"/>
        <v>3000</v>
      </c>
      <c r="AQ9" s="354">
        <f t="shared" si="2"/>
        <v>0</v>
      </c>
    </row>
    <row r="10" spans="1:45" s="191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51" t="s">
        <v>48</v>
      </c>
      <c r="E13" s="551"/>
      <c r="F13" s="551"/>
      <c r="G13" s="552"/>
      <c r="H13" s="237">
        <f t="shared" ref="H13:H38" si="3">SUM(I13:S13)</f>
        <v>7345600</v>
      </c>
      <c r="I13" s="315">
        <f>I14+I21+I24+I26+I29+I31</f>
        <v>0</v>
      </c>
      <c r="J13" s="263">
        <f t="shared" ref="J13:S13" si="4">J14+J21+J24+J26+J29+J31</f>
        <v>552000</v>
      </c>
      <c r="K13" s="239">
        <f t="shared" si="4"/>
        <v>0</v>
      </c>
      <c r="L13" s="368">
        <f t="shared" si="4"/>
        <v>6203100</v>
      </c>
      <c r="M13" s="240">
        <f t="shared" si="4"/>
        <v>11500</v>
      </c>
      <c r="N13" s="241">
        <f t="shared" si="4"/>
        <v>447500</v>
      </c>
      <c r="O13" s="241">
        <f t="shared" si="4"/>
        <v>40000</v>
      </c>
      <c r="P13" s="241">
        <f t="shared" si="4"/>
        <v>81500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>SUM(U13:AE13)</f>
        <v>-15000</v>
      </c>
      <c r="U13" s="315">
        <f>U14+U21+U24+U26+U29+U31</f>
        <v>0</v>
      </c>
      <c r="V13" s="263">
        <f t="shared" ref="V13:AE13" si="5">V14+V21+V24+V26+V29+V31</f>
        <v>-15000</v>
      </c>
      <c r="W13" s="239">
        <f t="shared" si="5"/>
        <v>0</v>
      </c>
      <c r="X13" s="368">
        <f t="shared" si="5"/>
        <v>5000</v>
      </c>
      <c r="Y13" s="240">
        <f t="shared" si="5"/>
        <v>0</v>
      </c>
      <c r="Z13" s="241">
        <f t="shared" si="5"/>
        <v>-25000</v>
      </c>
      <c r="AA13" s="241">
        <f t="shared" si="5"/>
        <v>20000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7330600</v>
      </c>
      <c r="AG13" s="315">
        <f>AG14+AG21+AG24+AG26+AG29+AG31</f>
        <v>0</v>
      </c>
      <c r="AH13" s="263">
        <f t="shared" ref="AH13" si="6">AH14+AH21+AH24+AH26+AH29+AH31</f>
        <v>537000</v>
      </c>
      <c r="AI13" s="239">
        <f t="shared" ref="AI13" si="7">AI14+AI21+AI24+AI26+AI29+AI31</f>
        <v>0</v>
      </c>
      <c r="AJ13" s="368">
        <f t="shared" ref="AJ13" si="8">AJ14+AJ21+AJ24+AJ26+AJ29+AJ31</f>
        <v>6208100</v>
      </c>
      <c r="AK13" s="240">
        <f t="shared" ref="AK13" si="9">AK14+AK21+AK24+AK26+AK29+AK31</f>
        <v>11500</v>
      </c>
      <c r="AL13" s="241">
        <f t="shared" ref="AL13" si="10">AL14+AL21+AL24+AL26+AL29+AL31</f>
        <v>422500</v>
      </c>
      <c r="AM13" s="241">
        <f t="shared" ref="AM13" si="11">AM14+AM21+AM24+AM26+AM29+AM31</f>
        <v>60000</v>
      </c>
      <c r="AN13" s="241">
        <f t="shared" ref="AN13" si="12">AN14+AN21+AN24+AN26+AN29+AN31</f>
        <v>81500</v>
      </c>
      <c r="AO13" s="241">
        <f t="shared" ref="AO13" si="13">AO14+AO21+AO24+AO26+AO29+AO31</f>
        <v>10000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6324600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6203100</v>
      </c>
      <c r="M14" s="240">
        <f t="shared" si="16"/>
        <v>0</v>
      </c>
      <c r="N14" s="241">
        <f t="shared" si="16"/>
        <v>0</v>
      </c>
      <c r="O14" s="241">
        <f t="shared" si="16"/>
        <v>40000</v>
      </c>
      <c r="P14" s="241">
        <f t="shared" si="16"/>
        <v>81500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25000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5000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20000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6349600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6208100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60000</v>
      </c>
      <c r="AN14" s="241">
        <f>'Ad-2. UNOS prihoda'!AN14</f>
        <v>81500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3">
        <v>631</v>
      </c>
      <c r="B15" s="534"/>
      <c r="C15" s="534"/>
      <c r="D15" s="535" t="s">
        <v>50</v>
      </c>
      <c r="E15" s="535"/>
      <c r="F15" s="535"/>
      <c r="G15" s="536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3">
        <v>632</v>
      </c>
      <c r="B16" s="534"/>
      <c r="C16" s="534"/>
      <c r="D16" s="535" t="s">
        <v>51</v>
      </c>
      <c r="E16" s="535"/>
      <c r="F16" s="535"/>
      <c r="G16" s="536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3">
        <v>634</v>
      </c>
      <c r="B17" s="534"/>
      <c r="C17" s="534"/>
      <c r="D17" s="535" t="s">
        <v>109</v>
      </c>
      <c r="E17" s="535"/>
      <c r="F17" s="535"/>
      <c r="G17" s="536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3">
        <v>636</v>
      </c>
      <c r="B18" s="534"/>
      <c r="C18" s="534"/>
      <c r="D18" s="535" t="s">
        <v>62</v>
      </c>
      <c r="E18" s="535"/>
      <c r="F18" s="535"/>
      <c r="G18" s="536"/>
      <c r="H18" s="28">
        <f t="shared" si="3"/>
        <v>6284600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6203100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81500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5000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5000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6289600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6208100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81500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3">
        <v>638</v>
      </c>
      <c r="B19" s="534"/>
      <c r="C19" s="534"/>
      <c r="D19" s="535" t="s">
        <v>157</v>
      </c>
      <c r="E19" s="535"/>
      <c r="F19" s="535"/>
      <c r="G19" s="536"/>
      <c r="H19" s="28">
        <f t="shared" si="3"/>
        <v>40000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40000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20000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20000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60000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60000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3">
        <v>639</v>
      </c>
      <c r="B20" s="534"/>
      <c r="C20" s="534"/>
      <c r="D20" s="535" t="s">
        <v>193</v>
      </c>
      <c r="E20" s="535"/>
      <c r="F20" s="535"/>
      <c r="G20" s="536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53">
        <v>64</v>
      </c>
      <c r="B21" s="554"/>
      <c r="C21" s="218"/>
      <c r="D21" s="551" t="s">
        <v>52</v>
      </c>
      <c r="E21" s="551"/>
      <c r="F21" s="551"/>
      <c r="G21" s="552"/>
      <c r="H21" s="237">
        <f t="shared" si="3"/>
        <v>1500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1500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1500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1500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3">
        <v>641</v>
      </c>
      <c r="B22" s="534"/>
      <c r="C22" s="534"/>
      <c r="D22" s="535" t="s">
        <v>53</v>
      </c>
      <c r="E22" s="535"/>
      <c r="F22" s="535"/>
      <c r="G22" s="536"/>
      <c r="H22" s="28">
        <f t="shared" si="3"/>
        <v>1500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1500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1500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3">
        <v>642</v>
      </c>
      <c r="B23" s="534"/>
      <c r="C23" s="534"/>
      <c r="D23" s="535" t="s">
        <v>63</v>
      </c>
      <c r="E23" s="535"/>
      <c r="F23" s="535"/>
      <c r="G23" s="536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53">
        <v>65</v>
      </c>
      <c r="B24" s="554"/>
      <c r="C24" s="218"/>
      <c r="D24" s="551" t="s">
        <v>54</v>
      </c>
      <c r="E24" s="551"/>
      <c r="F24" s="551"/>
      <c r="G24" s="552"/>
      <c r="H24" s="237">
        <f t="shared" si="3"/>
        <v>447500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447500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-25000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-25000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422500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422500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3">
        <v>652</v>
      </c>
      <c r="B25" s="534"/>
      <c r="C25" s="534"/>
      <c r="D25" s="535" t="s">
        <v>55</v>
      </c>
      <c r="E25" s="535"/>
      <c r="F25" s="535"/>
      <c r="G25" s="536"/>
      <c r="H25" s="28">
        <f t="shared" si="3"/>
        <v>447500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447500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-25000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-25000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422500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422500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53">
        <v>66</v>
      </c>
      <c r="B26" s="554"/>
      <c r="C26" s="218"/>
      <c r="D26" s="551" t="s">
        <v>56</v>
      </c>
      <c r="E26" s="551"/>
      <c r="F26" s="551"/>
      <c r="G26" s="552"/>
      <c r="H26" s="237">
        <f t="shared" si="3"/>
        <v>20000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10000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10000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3">
        <v>661</v>
      </c>
      <c r="B27" s="534"/>
      <c r="C27" s="534"/>
      <c r="D27" s="535" t="s">
        <v>57</v>
      </c>
      <c r="E27" s="535"/>
      <c r="F27" s="535"/>
      <c r="G27" s="536"/>
      <c r="H27" s="28">
        <f t="shared" si="3"/>
        <v>10000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3">
        <v>663</v>
      </c>
      <c r="B28" s="534"/>
      <c r="C28" s="534"/>
      <c r="D28" s="535" t="s">
        <v>58</v>
      </c>
      <c r="E28" s="535"/>
      <c r="F28" s="535"/>
      <c r="G28" s="536"/>
      <c r="H28" s="28">
        <f t="shared" si="3"/>
        <v>10000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10000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10000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10000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53">
        <v>67</v>
      </c>
      <c r="B29" s="554"/>
      <c r="C29" s="218"/>
      <c r="D29" s="551" t="s">
        <v>59</v>
      </c>
      <c r="E29" s="551"/>
      <c r="F29" s="551"/>
      <c r="G29" s="552"/>
      <c r="H29" s="237">
        <f t="shared" si="3"/>
        <v>552000</v>
      </c>
      <c r="I29" s="315">
        <f>SUM(I30:I30)</f>
        <v>0</v>
      </c>
      <c r="J29" s="263">
        <f t="shared" ref="J29:S29" si="26">SUM(J30:J30)</f>
        <v>552000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-15000</v>
      </c>
      <c r="U29" s="315">
        <f>'Ad-2. UNOS prihoda'!U81</f>
        <v>0</v>
      </c>
      <c r="V29" s="263">
        <f>'Ad-2. UNOS prihoda'!V81</f>
        <v>-15000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537000</v>
      </c>
      <c r="AG29" s="315">
        <f>'Ad-2. UNOS prihoda'!AG81</f>
        <v>0</v>
      </c>
      <c r="AH29" s="263">
        <f>'Ad-2. UNOS prihoda'!AH81</f>
        <v>537000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3">
        <v>671</v>
      </c>
      <c r="B30" s="534"/>
      <c r="C30" s="534"/>
      <c r="D30" s="535" t="s">
        <v>60</v>
      </c>
      <c r="E30" s="535"/>
      <c r="F30" s="535"/>
      <c r="G30" s="536"/>
      <c r="H30" s="28">
        <f t="shared" si="3"/>
        <v>552000</v>
      </c>
      <c r="I30" s="29">
        <f>'Ad-2. UNOS prihoda'!I82</f>
        <v>0</v>
      </c>
      <c r="J30" s="92">
        <f>'Ad-2. UNOS prihoda'!J82</f>
        <v>552000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-15000</v>
      </c>
      <c r="U30" s="29">
        <f>'Ad-2. UNOS prihoda'!U82</f>
        <v>0</v>
      </c>
      <c r="V30" s="92">
        <f>'Ad-2. UNOS prihoda'!V82</f>
        <v>-15000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537000</v>
      </c>
      <c r="AG30" s="29">
        <f>'Ad-2. UNOS prihoda'!AG82</f>
        <v>0</v>
      </c>
      <c r="AH30" s="92">
        <f>'Ad-2. UNOS prihoda'!AH82</f>
        <v>537000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53">
        <v>68</v>
      </c>
      <c r="B31" s="554"/>
      <c r="C31" s="218"/>
      <c r="D31" s="551" t="s">
        <v>160</v>
      </c>
      <c r="E31" s="551"/>
      <c r="F31" s="551"/>
      <c r="G31" s="552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3">
        <v>681</v>
      </c>
      <c r="B32" s="534"/>
      <c r="C32" s="534"/>
      <c r="D32" s="535" t="s">
        <v>241</v>
      </c>
      <c r="E32" s="535"/>
      <c r="F32" s="535"/>
      <c r="G32" s="536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3">
        <v>683</v>
      </c>
      <c r="B33" s="534"/>
      <c r="C33" s="534"/>
      <c r="D33" s="535" t="s">
        <v>161</v>
      </c>
      <c r="E33" s="535"/>
      <c r="F33" s="535"/>
      <c r="G33" s="536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51" t="s">
        <v>93</v>
      </c>
      <c r="E34" s="551"/>
      <c r="F34" s="551"/>
      <c r="G34" s="552"/>
      <c r="H34" s="237">
        <f t="shared" si="3"/>
        <v>3000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3000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3000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3000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53">
        <v>72</v>
      </c>
      <c r="B35" s="554"/>
      <c r="C35" s="431"/>
      <c r="D35" s="551" t="s">
        <v>158</v>
      </c>
      <c r="E35" s="551"/>
      <c r="F35" s="551"/>
      <c r="G35" s="551"/>
      <c r="H35" s="237">
        <f t="shared" si="3"/>
        <v>3000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3000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3000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3000</v>
      </c>
      <c r="AQ35" s="242">
        <f>'Ad-2. UNOS prihoda'!AQ92</f>
        <v>0</v>
      </c>
      <c r="AR35" s="243"/>
      <c r="AS35" s="243"/>
    </row>
    <row r="36" spans="1:45" ht="15" x14ac:dyDescent="0.25">
      <c r="A36" s="533">
        <v>721</v>
      </c>
      <c r="B36" s="568"/>
      <c r="C36" s="568"/>
      <c r="D36" s="535" t="s">
        <v>92</v>
      </c>
      <c r="E36" s="535"/>
      <c r="F36" s="535"/>
      <c r="G36" s="535"/>
      <c r="H36" s="28">
        <f t="shared" si="3"/>
        <v>3000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3000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3000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3000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5" t="s">
        <v>245</v>
      </c>
      <c r="E37" s="535"/>
      <c r="F37" s="535"/>
      <c r="G37" s="536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3">
        <v>723</v>
      </c>
      <c r="B38" s="568"/>
      <c r="C38" s="568"/>
      <c r="D38" s="535" t="s">
        <v>159</v>
      </c>
      <c r="E38" s="535"/>
      <c r="F38" s="535"/>
      <c r="G38" s="535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60" t="s">
        <v>74</v>
      </c>
      <c r="B40" s="561"/>
      <c r="C40" s="561"/>
      <c r="D40" s="561"/>
      <c r="E40" s="561"/>
      <c r="F40" s="561"/>
      <c r="G40" s="561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9" t="s">
        <v>70</v>
      </c>
      <c r="E41" s="569"/>
      <c r="F41" s="569"/>
      <c r="G41" s="570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53">
        <v>84</v>
      </c>
      <c r="B42" s="554"/>
      <c r="C42" s="369"/>
      <c r="D42" s="551" t="s">
        <v>66</v>
      </c>
      <c r="E42" s="551"/>
      <c r="F42" s="551"/>
      <c r="G42" s="552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3">
        <v>844</v>
      </c>
      <c r="B43" s="534"/>
      <c r="C43" s="534"/>
      <c r="D43" s="535" t="s">
        <v>88</v>
      </c>
      <c r="E43" s="535"/>
      <c r="F43" s="535"/>
      <c r="G43" s="536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60" t="s">
        <v>110</v>
      </c>
      <c r="B45" s="561"/>
      <c r="C45" s="561"/>
      <c r="D45" s="561"/>
      <c r="E45" s="561"/>
      <c r="F45" s="561"/>
      <c r="G45" s="561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51" t="s">
        <v>110</v>
      </c>
      <c r="E46" s="551"/>
      <c r="F46" s="551"/>
      <c r="G46" s="552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53">
        <v>92</v>
      </c>
      <c r="B47" s="554"/>
      <c r="C47" s="369"/>
      <c r="D47" s="551" t="s">
        <v>111</v>
      </c>
      <c r="E47" s="551"/>
      <c r="F47" s="551"/>
      <c r="G47" s="552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3">
        <v>922</v>
      </c>
      <c r="B48" s="534"/>
      <c r="C48" s="534"/>
      <c r="D48" s="535" t="s">
        <v>112</v>
      </c>
      <c r="E48" s="535"/>
      <c r="F48" s="535"/>
      <c r="G48" s="535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4" priority="75">
      <formula>LEN(TRIM(A15))=0</formula>
    </cfRule>
  </conditionalFormatting>
  <conditionalFormatting sqref="I27:S27 I25:O25 Q25:S25">
    <cfRule type="containsBlanks" dxfId="443" priority="74">
      <formula>LEN(TRIM(I25))=0</formula>
    </cfRule>
  </conditionalFormatting>
  <conditionalFormatting sqref="I30:S30">
    <cfRule type="containsBlanks" dxfId="442" priority="64">
      <formula>LEN(TRIM(I30))=0</formula>
    </cfRule>
  </conditionalFormatting>
  <conditionalFormatting sqref="I28:S28">
    <cfRule type="containsBlanks" dxfId="441" priority="62">
      <formula>LEN(TRIM(I28))=0</formula>
    </cfRule>
  </conditionalFormatting>
  <conditionalFormatting sqref="I43:S43">
    <cfRule type="containsBlanks" dxfId="440" priority="47">
      <formula>LEN(TRIM(I43))=0</formula>
    </cfRule>
  </conditionalFormatting>
  <conditionalFormatting sqref="I35:S38">
    <cfRule type="containsBlanks" dxfId="439" priority="42">
      <formula>LEN(TRIM(I35))=0</formula>
    </cfRule>
  </conditionalFormatting>
  <conditionalFormatting sqref="M18">
    <cfRule type="containsBlanks" dxfId="438" priority="38">
      <formula>LEN(TRIM(M18))=0</formula>
    </cfRule>
  </conditionalFormatting>
  <conditionalFormatting sqref="P25">
    <cfRule type="containsBlanks" dxfId="437" priority="37">
      <formula>LEN(TRIM(P25))=0</formula>
    </cfRule>
  </conditionalFormatting>
  <conditionalFormatting sqref="I17:S17">
    <cfRule type="containsBlanks" dxfId="436" priority="36">
      <formula>LEN(TRIM(I17))=0</formula>
    </cfRule>
  </conditionalFormatting>
  <conditionalFormatting sqref="H10:V10">
    <cfRule type="cellIs" dxfId="435" priority="32" operator="notEqual">
      <formula>0</formula>
    </cfRule>
  </conditionalFormatting>
  <conditionalFormatting sqref="A8 H8 T8">
    <cfRule type="cellIs" dxfId="434" priority="14" operator="notEqual">
      <formula>0</formula>
    </cfRule>
  </conditionalFormatting>
  <conditionalFormatting sqref="H10:AQ10">
    <cfRule type="notContainsBlanks" dxfId="433" priority="12">
      <formula>LEN(TRIM(H10))&gt;0</formula>
    </cfRule>
  </conditionalFormatting>
  <conditionalFormatting sqref="I33:S33">
    <cfRule type="containsBlanks" dxfId="432" priority="11">
      <formula>LEN(TRIM(I33))=0</formula>
    </cfRule>
  </conditionalFormatting>
  <conditionalFormatting sqref="I32:S32">
    <cfRule type="containsBlanks" dxfId="43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I41" activePane="bottomRight" state="frozen"/>
      <selection activeCell="A31" sqref="A31"/>
      <selection pane="topRight" activeCell="A31" sqref="A31"/>
      <selection pane="bottomLeft" activeCell="A31" sqref="A31"/>
      <selection pane="bottomRight" activeCell="AA37" sqref="AA37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552000</v>
      </c>
      <c r="J8" s="531">
        <f>SUM(J9:L9)</f>
        <v>6755100</v>
      </c>
      <c r="K8" s="532"/>
      <c r="L8" s="349">
        <f>L9</f>
        <v>6203100</v>
      </c>
      <c r="M8" s="531">
        <f>SUM(M9:S9)</f>
        <v>593500</v>
      </c>
      <c r="N8" s="531"/>
      <c r="O8" s="531"/>
      <c r="P8" s="531"/>
      <c r="Q8" s="531"/>
      <c r="R8" s="531"/>
      <c r="S8" s="532"/>
      <c r="T8" s="348"/>
      <c r="U8" s="530">
        <f>SUM(U9:W9)</f>
        <v>-15000</v>
      </c>
      <c r="V8" s="531">
        <f>SUM(V9:X9)</f>
        <v>-10000</v>
      </c>
      <c r="W8" s="532"/>
      <c r="X8" s="349">
        <f>X9</f>
        <v>5000</v>
      </c>
      <c r="Y8" s="531">
        <f>SUM(Y9:AE9)</f>
        <v>-5000</v>
      </c>
      <c r="Z8" s="531"/>
      <c r="AA8" s="531"/>
      <c r="AB8" s="531"/>
      <c r="AC8" s="531"/>
      <c r="AD8" s="531"/>
      <c r="AE8" s="532"/>
      <c r="AF8" s="162"/>
      <c r="AG8" s="530">
        <f>SUM(AG9:AI9)</f>
        <v>537000</v>
      </c>
      <c r="AH8" s="531">
        <f>SUM(AH9:AJ9)</f>
        <v>6745100</v>
      </c>
      <c r="AI8" s="532"/>
      <c r="AJ8" s="349">
        <f>AJ9</f>
        <v>6208100</v>
      </c>
      <c r="AK8" s="531">
        <f>SUM(AK9:AQ9)</f>
        <v>588500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OŠ ANTUNA I IVANA KUKULJEVIĆA VARAŽDINSKE TOPLICE</v>
      </c>
      <c r="C9" s="558"/>
      <c r="D9" s="558"/>
      <c r="E9" s="558"/>
      <c r="F9" s="558"/>
      <c r="G9" s="559"/>
      <c r="H9" s="351">
        <f>SUM(I9:S9)</f>
        <v>7348600</v>
      </c>
      <c r="I9" s="352">
        <f t="shared" ref="I9:S9" si="0">I13+I91+I104+I110</f>
        <v>0</v>
      </c>
      <c r="J9" s="353">
        <f t="shared" si="0"/>
        <v>552000</v>
      </c>
      <c r="K9" s="354">
        <f t="shared" si="0"/>
        <v>0</v>
      </c>
      <c r="L9" s="355">
        <f t="shared" si="0"/>
        <v>6203100</v>
      </c>
      <c r="M9" s="356">
        <f t="shared" si="0"/>
        <v>11500</v>
      </c>
      <c r="N9" s="357">
        <f t="shared" si="0"/>
        <v>447500</v>
      </c>
      <c r="O9" s="357">
        <f t="shared" si="0"/>
        <v>40000</v>
      </c>
      <c r="P9" s="357">
        <f t="shared" si="0"/>
        <v>81500</v>
      </c>
      <c r="Q9" s="357">
        <f t="shared" si="0"/>
        <v>10000</v>
      </c>
      <c r="R9" s="357">
        <f t="shared" si="0"/>
        <v>3000</v>
      </c>
      <c r="S9" s="354">
        <f t="shared" si="0"/>
        <v>0</v>
      </c>
      <c r="T9" s="351">
        <f>SUM(U9:AE9)</f>
        <v>-15000</v>
      </c>
      <c r="U9" s="352">
        <f t="shared" ref="U9:AE9" si="1">U13+U91+U104+U110</f>
        <v>0</v>
      </c>
      <c r="V9" s="353">
        <f t="shared" si="1"/>
        <v>-15000</v>
      </c>
      <c r="W9" s="354">
        <f t="shared" si="1"/>
        <v>0</v>
      </c>
      <c r="X9" s="355">
        <f t="shared" si="1"/>
        <v>5000</v>
      </c>
      <c r="Y9" s="356">
        <f t="shared" si="1"/>
        <v>0</v>
      </c>
      <c r="Z9" s="357">
        <f t="shared" si="1"/>
        <v>-25000</v>
      </c>
      <c r="AA9" s="357">
        <f t="shared" si="1"/>
        <v>20000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7333600</v>
      </c>
      <c r="AG9" s="352">
        <f t="shared" ref="AG9:AQ9" si="2">AG13+AG91+AG104+AG110</f>
        <v>0</v>
      </c>
      <c r="AH9" s="353">
        <f t="shared" si="2"/>
        <v>537000</v>
      </c>
      <c r="AI9" s="354">
        <f t="shared" si="2"/>
        <v>0</v>
      </c>
      <c r="AJ9" s="355">
        <f t="shared" si="2"/>
        <v>6208100</v>
      </c>
      <c r="AK9" s="356">
        <f t="shared" si="2"/>
        <v>11500</v>
      </c>
      <c r="AL9" s="357">
        <f t="shared" si="2"/>
        <v>422500</v>
      </c>
      <c r="AM9" s="357">
        <f t="shared" si="2"/>
        <v>60000</v>
      </c>
      <c r="AN9" s="357">
        <f t="shared" si="2"/>
        <v>81500</v>
      </c>
      <c r="AO9" s="357">
        <f t="shared" si="2"/>
        <v>10000</v>
      </c>
      <c r="AP9" s="357">
        <f t="shared" si="2"/>
        <v>3000</v>
      </c>
      <c r="AQ9" s="354">
        <f t="shared" si="2"/>
        <v>0</v>
      </c>
    </row>
    <row r="10" spans="1:45" s="190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51" t="s">
        <v>48</v>
      </c>
      <c r="E13" s="551"/>
      <c r="F13" s="551"/>
      <c r="G13" s="552"/>
      <c r="H13" s="237">
        <f t="shared" ref="H13:H74" si="3">SUM(I13:S13)</f>
        <v>7345600</v>
      </c>
      <c r="I13" s="315">
        <f t="shared" ref="I13:S13" si="4">I14+I49+I60+I67+I81+I86</f>
        <v>0</v>
      </c>
      <c r="J13" s="263">
        <f t="shared" si="4"/>
        <v>552000</v>
      </c>
      <c r="K13" s="239">
        <f t="shared" si="4"/>
        <v>0</v>
      </c>
      <c r="L13" s="368">
        <f t="shared" si="4"/>
        <v>6203100</v>
      </c>
      <c r="M13" s="240">
        <f t="shared" si="4"/>
        <v>11500</v>
      </c>
      <c r="N13" s="241">
        <f t="shared" si="4"/>
        <v>447500</v>
      </c>
      <c r="O13" s="241">
        <f t="shared" si="4"/>
        <v>40000</v>
      </c>
      <c r="P13" s="241">
        <f t="shared" si="4"/>
        <v>81500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-15000</v>
      </c>
      <c r="U13" s="315">
        <f t="shared" ref="U13:AE13" si="6">U14+U49+U60+U67+U81+U86</f>
        <v>0</v>
      </c>
      <c r="V13" s="263">
        <f t="shared" si="6"/>
        <v>-15000</v>
      </c>
      <c r="W13" s="239">
        <f t="shared" si="6"/>
        <v>0</v>
      </c>
      <c r="X13" s="368">
        <f t="shared" si="6"/>
        <v>5000</v>
      </c>
      <c r="Y13" s="240">
        <f t="shared" si="6"/>
        <v>0</v>
      </c>
      <c r="Z13" s="241">
        <f t="shared" si="6"/>
        <v>-25000</v>
      </c>
      <c r="AA13" s="241">
        <f t="shared" si="6"/>
        <v>20000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7330600</v>
      </c>
      <c r="AG13" s="315">
        <f t="shared" ref="AG13:AQ13" si="8">AG14+AG49+AG60+AG67+AG81+AG86</f>
        <v>0</v>
      </c>
      <c r="AH13" s="263">
        <f t="shared" si="8"/>
        <v>537000</v>
      </c>
      <c r="AI13" s="239">
        <f t="shared" si="8"/>
        <v>0</v>
      </c>
      <c r="AJ13" s="368">
        <f t="shared" si="8"/>
        <v>6208100</v>
      </c>
      <c r="AK13" s="240">
        <f t="shared" si="8"/>
        <v>11500</v>
      </c>
      <c r="AL13" s="241">
        <f t="shared" si="8"/>
        <v>422500</v>
      </c>
      <c r="AM13" s="241">
        <f t="shared" si="8"/>
        <v>60000</v>
      </c>
      <c r="AN13" s="241">
        <f t="shared" si="8"/>
        <v>81500</v>
      </c>
      <c r="AO13" s="241">
        <f t="shared" si="8"/>
        <v>10000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6324600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6203100</v>
      </c>
      <c r="M14" s="240">
        <f t="shared" si="9"/>
        <v>0</v>
      </c>
      <c r="N14" s="241">
        <f t="shared" si="9"/>
        <v>0</v>
      </c>
      <c r="O14" s="241">
        <f t="shared" si="9"/>
        <v>40000</v>
      </c>
      <c r="P14" s="241">
        <f t="shared" si="9"/>
        <v>81500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25000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5000</v>
      </c>
      <c r="Y14" s="240">
        <f t="shared" si="10"/>
        <v>0</v>
      </c>
      <c r="Z14" s="241">
        <f t="shared" si="10"/>
        <v>0</v>
      </c>
      <c r="AA14" s="241">
        <f t="shared" si="10"/>
        <v>20000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6349600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6208100</v>
      </c>
      <c r="AK14" s="240">
        <f t="shared" si="11"/>
        <v>0</v>
      </c>
      <c r="AL14" s="241">
        <f t="shared" si="11"/>
        <v>0</v>
      </c>
      <c r="AM14" s="241">
        <f t="shared" si="11"/>
        <v>60000</v>
      </c>
      <c r="AN14" s="241">
        <f t="shared" si="11"/>
        <v>81500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53">
        <v>631</v>
      </c>
      <c r="B15" s="554"/>
      <c r="C15" s="554"/>
      <c r="D15" s="551" t="s">
        <v>50</v>
      </c>
      <c r="E15" s="551"/>
      <c r="F15" s="551"/>
      <c r="G15" s="552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71" t="s">
        <v>164</v>
      </c>
      <c r="E16" s="571"/>
      <c r="F16" s="571"/>
      <c r="G16" s="572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1" t="s">
        <v>165</v>
      </c>
      <c r="E17" s="571"/>
      <c r="F17" s="571"/>
      <c r="G17" s="572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53">
        <v>632</v>
      </c>
      <c r="B18" s="554"/>
      <c r="C18" s="554"/>
      <c r="D18" s="551" t="s">
        <v>51</v>
      </c>
      <c r="E18" s="551"/>
      <c r="F18" s="551"/>
      <c r="G18" s="552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71" t="s">
        <v>167</v>
      </c>
      <c r="E19" s="571"/>
      <c r="F19" s="571"/>
      <c r="G19" s="572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1" t="s">
        <v>168</v>
      </c>
      <c r="E20" s="571"/>
      <c r="F20" s="571"/>
      <c r="G20" s="572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1" t="s">
        <v>169</v>
      </c>
      <c r="E21" s="571"/>
      <c r="F21" s="571"/>
      <c r="G21" s="572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1" t="s">
        <v>170</v>
      </c>
      <c r="E22" s="571"/>
      <c r="F22" s="571"/>
      <c r="G22" s="572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53">
        <v>634</v>
      </c>
      <c r="B23" s="554"/>
      <c r="C23" s="554"/>
      <c r="D23" s="551" t="s">
        <v>109</v>
      </c>
      <c r="E23" s="551"/>
      <c r="F23" s="551"/>
      <c r="G23" s="552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1" t="s">
        <v>171</v>
      </c>
      <c r="E24" s="571"/>
      <c r="F24" s="571"/>
      <c r="G24" s="572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3" t="s">
        <v>172</v>
      </c>
      <c r="E25" s="573"/>
      <c r="F25" s="573"/>
      <c r="G25" s="574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1" t="s">
        <v>173</v>
      </c>
      <c r="E26" s="571"/>
      <c r="F26" s="571"/>
      <c r="G26" s="572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1" t="s">
        <v>174</v>
      </c>
      <c r="E27" s="571"/>
      <c r="F27" s="571"/>
      <c r="G27" s="572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1" t="s">
        <v>175</v>
      </c>
      <c r="E28" s="571"/>
      <c r="F28" s="571"/>
      <c r="G28" s="572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1" t="s">
        <v>176</v>
      </c>
      <c r="E29" s="571"/>
      <c r="F29" s="571"/>
      <c r="G29" s="572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53">
        <v>636</v>
      </c>
      <c r="B30" s="554"/>
      <c r="C30" s="554"/>
      <c r="D30" s="551" t="s">
        <v>62</v>
      </c>
      <c r="E30" s="551"/>
      <c r="F30" s="551"/>
      <c r="G30" s="552"/>
      <c r="H30" s="237">
        <f t="shared" si="3"/>
        <v>6284600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6203100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81500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5000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5000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6289600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6208100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81500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1" t="s">
        <v>177</v>
      </c>
      <c r="E31" s="571"/>
      <c r="F31" s="571"/>
      <c r="G31" s="572"/>
      <c r="H31" s="385">
        <f t="shared" si="3"/>
        <v>6203100</v>
      </c>
      <c r="I31" s="55"/>
      <c r="J31" s="308"/>
      <c r="K31" s="424"/>
      <c r="L31" s="304">
        <v>6203100</v>
      </c>
      <c r="M31" s="289"/>
      <c r="N31" s="56"/>
      <c r="O31" s="56"/>
      <c r="P31" s="324"/>
      <c r="Q31" s="56"/>
      <c r="R31" s="56"/>
      <c r="S31" s="57"/>
      <c r="T31" s="385">
        <f t="shared" si="5"/>
        <v>5000</v>
      </c>
      <c r="U31" s="55"/>
      <c r="V31" s="308"/>
      <c r="W31" s="424"/>
      <c r="X31" s="304">
        <v>5000</v>
      </c>
      <c r="Y31" s="289"/>
      <c r="Z31" s="56"/>
      <c r="AA31" s="56"/>
      <c r="AB31" s="324"/>
      <c r="AC31" s="56"/>
      <c r="AD31" s="56"/>
      <c r="AE31" s="57"/>
      <c r="AF31" s="385">
        <f t="shared" si="7"/>
        <v>6208100</v>
      </c>
      <c r="AG31" s="55"/>
      <c r="AH31" s="308"/>
      <c r="AI31" s="424"/>
      <c r="AJ31" s="423">
        <f>L31+X31</f>
        <v>6208100</v>
      </c>
      <c r="AK31" s="289"/>
      <c r="AL31" s="56"/>
      <c r="AM31" s="56"/>
      <c r="AN31" s="56">
        <f>P31+AB31</f>
        <v>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1" t="s">
        <v>178</v>
      </c>
      <c r="E32" s="571"/>
      <c r="F32" s="571"/>
      <c r="G32" s="572"/>
      <c r="H32" s="385">
        <f t="shared" si="3"/>
        <v>81500</v>
      </c>
      <c r="I32" s="55"/>
      <c r="J32" s="308"/>
      <c r="K32" s="424"/>
      <c r="L32" s="423"/>
      <c r="M32" s="289"/>
      <c r="N32" s="56"/>
      <c r="O32" s="56"/>
      <c r="P32" s="324">
        <v>81500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81500</v>
      </c>
      <c r="AG32" s="55"/>
      <c r="AH32" s="308"/>
      <c r="AI32" s="424"/>
      <c r="AJ32" s="423"/>
      <c r="AK32" s="289"/>
      <c r="AL32" s="56"/>
      <c r="AM32" s="56"/>
      <c r="AN32" s="56">
        <f>P32+AB32</f>
        <v>81500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1" t="s">
        <v>179</v>
      </c>
      <c r="E33" s="571"/>
      <c r="F33" s="571"/>
      <c r="G33" s="572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1" t="s">
        <v>180</v>
      </c>
      <c r="E34" s="571"/>
      <c r="F34" s="571"/>
      <c r="G34" s="572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53">
        <v>638</v>
      </c>
      <c r="B35" s="554"/>
      <c r="C35" s="554"/>
      <c r="D35" s="551" t="s">
        <v>157</v>
      </c>
      <c r="E35" s="551"/>
      <c r="F35" s="551"/>
      <c r="G35" s="552"/>
      <c r="H35" s="237">
        <f t="shared" si="3"/>
        <v>40000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40000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20000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20000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60000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60000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1" t="s">
        <v>181</v>
      </c>
      <c r="E36" s="571"/>
      <c r="F36" s="571"/>
      <c r="G36" s="572"/>
      <c r="H36" s="385">
        <f t="shared" si="3"/>
        <v>40000</v>
      </c>
      <c r="I36" s="55"/>
      <c r="J36" s="308"/>
      <c r="K36" s="308"/>
      <c r="L36" s="423"/>
      <c r="M36" s="324"/>
      <c r="N36" s="56"/>
      <c r="O36" s="324">
        <v>40000</v>
      </c>
      <c r="P36" s="56"/>
      <c r="Q36" s="56"/>
      <c r="R36" s="56"/>
      <c r="S36" s="57"/>
      <c r="T36" s="385">
        <f t="shared" si="5"/>
        <v>20000</v>
      </c>
      <c r="U36" s="55"/>
      <c r="V36" s="308"/>
      <c r="W36" s="308"/>
      <c r="X36" s="423"/>
      <c r="Y36" s="324"/>
      <c r="Z36" s="56"/>
      <c r="AA36" s="324">
        <v>20000</v>
      </c>
      <c r="AB36" s="56"/>
      <c r="AC36" s="56"/>
      <c r="AD36" s="56"/>
      <c r="AE36" s="57"/>
      <c r="AF36" s="385">
        <f t="shared" si="7"/>
        <v>60000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60000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1" t="s">
        <v>182</v>
      </c>
      <c r="E37" s="571"/>
      <c r="F37" s="571"/>
      <c r="G37" s="572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71" t="s">
        <v>184</v>
      </c>
      <c r="E38" s="571"/>
      <c r="F38" s="571"/>
      <c r="G38" s="572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71" t="s">
        <v>186</v>
      </c>
      <c r="E39" s="571"/>
      <c r="F39" s="571"/>
      <c r="G39" s="572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1" t="s">
        <v>187</v>
      </c>
      <c r="E40" s="571"/>
      <c r="F40" s="571"/>
      <c r="G40" s="572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1" t="s">
        <v>188</v>
      </c>
      <c r="E41" s="571"/>
      <c r="F41" s="571"/>
      <c r="G41" s="572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71" t="s">
        <v>190</v>
      </c>
      <c r="E42" s="571"/>
      <c r="F42" s="571"/>
      <c r="G42" s="572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71" t="s">
        <v>192</v>
      </c>
      <c r="E43" s="571"/>
      <c r="F43" s="571"/>
      <c r="G43" s="572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53">
        <v>639</v>
      </c>
      <c r="B44" s="554"/>
      <c r="C44" s="554"/>
      <c r="D44" s="551" t="s">
        <v>193</v>
      </c>
      <c r="E44" s="551"/>
      <c r="F44" s="551"/>
      <c r="G44" s="552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1" t="s">
        <v>194</v>
      </c>
      <c r="E45" s="571"/>
      <c r="F45" s="571"/>
      <c r="G45" s="572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1" t="s">
        <v>195</v>
      </c>
      <c r="E46" s="571"/>
      <c r="F46" s="571"/>
      <c r="G46" s="572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1" t="s">
        <v>196</v>
      </c>
      <c r="E47" s="571"/>
      <c r="F47" s="571"/>
      <c r="G47" s="572"/>
      <c r="H47" s="385">
        <f t="shared" si="3"/>
        <v>0</v>
      </c>
      <c r="I47" s="55"/>
      <c r="J47" s="308"/>
      <c r="K47" s="3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1" t="s">
        <v>197</v>
      </c>
      <c r="E48" s="571"/>
      <c r="F48" s="571"/>
      <c r="G48" s="572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53">
        <v>64</v>
      </c>
      <c r="B49" s="554"/>
      <c r="C49" s="316"/>
      <c r="D49" s="551" t="s">
        <v>52</v>
      </c>
      <c r="E49" s="551"/>
      <c r="F49" s="551"/>
      <c r="G49" s="552"/>
      <c r="H49" s="237">
        <f t="shared" si="3"/>
        <v>1500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1500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1500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1500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53">
        <v>641</v>
      </c>
      <c r="B50" s="554"/>
      <c r="C50" s="554"/>
      <c r="D50" s="551" t="s">
        <v>53</v>
      </c>
      <c r="E50" s="551"/>
      <c r="F50" s="551"/>
      <c r="G50" s="552"/>
      <c r="H50" s="237">
        <f t="shared" si="3"/>
        <v>1500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1500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1500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1500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71" t="s">
        <v>199</v>
      </c>
      <c r="E51" s="571"/>
      <c r="F51" s="571"/>
      <c r="G51" s="572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71" t="s">
        <v>201</v>
      </c>
      <c r="E52" s="571"/>
      <c r="F52" s="571"/>
      <c r="G52" s="572"/>
      <c r="H52" s="385">
        <f t="shared" si="3"/>
        <v>1500</v>
      </c>
      <c r="I52" s="55"/>
      <c r="J52" s="308"/>
      <c r="K52" s="424"/>
      <c r="L52" s="423"/>
      <c r="M52" s="323">
        <v>1500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1500</v>
      </c>
      <c r="AG52" s="55"/>
      <c r="AH52" s="308"/>
      <c r="AI52" s="424"/>
      <c r="AJ52" s="423"/>
      <c r="AK52" s="289">
        <f t="shared" ref="AK52:AK56" si="40">M52+Y52</f>
        <v>1500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71" t="s">
        <v>205</v>
      </c>
      <c r="E53" s="571"/>
      <c r="F53" s="571"/>
      <c r="G53" s="572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71" t="s">
        <v>203</v>
      </c>
      <c r="E54" s="571"/>
      <c r="F54" s="571"/>
      <c r="G54" s="572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1" t="s">
        <v>206</v>
      </c>
      <c r="E55" s="571"/>
      <c r="F55" s="571"/>
      <c r="G55" s="572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71" t="s">
        <v>208</v>
      </c>
      <c r="E56" s="571"/>
      <c r="F56" s="571"/>
      <c r="G56" s="572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53">
        <v>642</v>
      </c>
      <c r="B57" s="554"/>
      <c r="C57" s="554"/>
      <c r="D57" s="551" t="s">
        <v>63</v>
      </c>
      <c r="E57" s="551"/>
      <c r="F57" s="551"/>
      <c r="G57" s="552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1" t="s">
        <v>209</v>
      </c>
      <c r="E58" s="571"/>
      <c r="F58" s="571"/>
      <c r="G58" s="572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71" t="s">
        <v>211</v>
      </c>
      <c r="E59" s="571"/>
      <c r="F59" s="571"/>
      <c r="G59" s="572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53">
        <v>65</v>
      </c>
      <c r="B60" s="554"/>
      <c r="C60" s="316"/>
      <c r="D60" s="551" t="s">
        <v>54</v>
      </c>
      <c r="E60" s="551"/>
      <c r="F60" s="551"/>
      <c r="G60" s="552"/>
      <c r="H60" s="237">
        <f t="shared" si="3"/>
        <v>447500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447500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-25000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-25000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422500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422500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53">
        <v>652</v>
      </c>
      <c r="B61" s="554"/>
      <c r="C61" s="554"/>
      <c r="D61" s="551" t="s">
        <v>55</v>
      </c>
      <c r="E61" s="551"/>
      <c r="F61" s="551"/>
      <c r="G61" s="552"/>
      <c r="H61" s="237">
        <f t="shared" si="3"/>
        <v>447500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447500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-25000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-25000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422500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422500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1" t="s">
        <v>212</v>
      </c>
      <c r="E62" s="571"/>
      <c r="F62" s="571"/>
      <c r="G62" s="572"/>
      <c r="H62" s="385">
        <f t="shared" si="3"/>
        <v>447500</v>
      </c>
      <c r="I62" s="55"/>
      <c r="J62" s="308"/>
      <c r="K62" s="424"/>
      <c r="L62" s="423"/>
      <c r="M62" s="289"/>
      <c r="N62" s="324">
        <v>447500</v>
      </c>
      <c r="O62" s="56"/>
      <c r="P62" s="56"/>
      <c r="Q62" s="56"/>
      <c r="R62" s="56"/>
      <c r="S62" s="57"/>
      <c r="T62" s="385">
        <f t="shared" si="5"/>
        <v>-25000</v>
      </c>
      <c r="U62" s="55"/>
      <c r="V62" s="308"/>
      <c r="W62" s="424"/>
      <c r="X62" s="423"/>
      <c r="Y62" s="289"/>
      <c r="Z62" s="324">
        <v>-25000</v>
      </c>
      <c r="AA62" s="56"/>
      <c r="AB62" s="56"/>
      <c r="AC62" s="56"/>
      <c r="AD62" s="56"/>
      <c r="AE62" s="57"/>
      <c r="AF62" s="385">
        <f t="shared" si="7"/>
        <v>422500</v>
      </c>
      <c r="AG62" s="55"/>
      <c r="AH62" s="308"/>
      <c r="AI62" s="424"/>
      <c r="AJ62" s="423"/>
      <c r="AK62" s="289"/>
      <c r="AL62" s="56">
        <f>N62+Z62</f>
        <v>422500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1" t="s">
        <v>213</v>
      </c>
      <c r="E63" s="571"/>
      <c r="F63" s="571"/>
      <c r="G63" s="572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71" t="s">
        <v>215</v>
      </c>
      <c r="E64" s="571"/>
      <c r="F64" s="571"/>
      <c r="G64" s="572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1" t="s">
        <v>216</v>
      </c>
      <c r="E65" s="571"/>
      <c r="F65" s="571"/>
      <c r="G65" s="572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71" t="s">
        <v>218</v>
      </c>
      <c r="E66" s="571"/>
      <c r="F66" s="571"/>
      <c r="G66" s="572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53">
        <v>66</v>
      </c>
      <c r="B67" s="554"/>
      <c r="C67" s="316"/>
      <c r="D67" s="551" t="s">
        <v>56</v>
      </c>
      <c r="E67" s="551"/>
      <c r="F67" s="551"/>
      <c r="G67" s="552"/>
      <c r="H67" s="237">
        <f t="shared" si="3"/>
        <v>20000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10000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10000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53">
        <v>661</v>
      </c>
      <c r="B68" s="554"/>
      <c r="C68" s="554"/>
      <c r="D68" s="551" t="s">
        <v>57</v>
      </c>
      <c r="E68" s="551"/>
      <c r="F68" s="551"/>
      <c r="G68" s="552"/>
      <c r="H68" s="237">
        <f t="shared" si="3"/>
        <v>10000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1" t="s">
        <v>219</v>
      </c>
      <c r="E69" s="571"/>
      <c r="F69" s="571"/>
      <c r="G69" s="572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1" t="s">
        <v>220</v>
      </c>
      <c r="E70" s="571"/>
      <c r="F70" s="571"/>
      <c r="G70" s="572"/>
      <c r="H70" s="385">
        <f t="shared" si="3"/>
        <v>2000</v>
      </c>
      <c r="I70" s="55"/>
      <c r="J70" s="308"/>
      <c r="K70" s="424"/>
      <c r="L70" s="423"/>
      <c r="M70" s="323">
        <v>2000</v>
      </c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2000</v>
      </c>
      <c r="AG70" s="55"/>
      <c r="AH70" s="308"/>
      <c r="AI70" s="424"/>
      <c r="AJ70" s="423"/>
      <c r="AK70" s="289">
        <f>M70+Y70</f>
        <v>2000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1" t="s">
        <v>221</v>
      </c>
      <c r="E71" s="571"/>
      <c r="F71" s="571"/>
      <c r="G71" s="572"/>
      <c r="H71" s="385">
        <f t="shared" si="3"/>
        <v>8000</v>
      </c>
      <c r="I71" s="55"/>
      <c r="J71" s="308"/>
      <c r="K71" s="424"/>
      <c r="L71" s="423"/>
      <c r="M71" s="323">
        <v>8000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8000</v>
      </c>
      <c r="AG71" s="55"/>
      <c r="AH71" s="308"/>
      <c r="AI71" s="424"/>
      <c r="AJ71" s="423"/>
      <c r="AK71" s="289">
        <f>M71+Y71</f>
        <v>8000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53">
        <v>663</v>
      </c>
      <c r="B72" s="554"/>
      <c r="C72" s="554"/>
      <c r="D72" s="551" t="s">
        <v>58</v>
      </c>
      <c r="E72" s="551"/>
      <c r="F72" s="551"/>
      <c r="G72" s="552"/>
      <c r="H72" s="237">
        <f t="shared" si="3"/>
        <v>10000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10000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10000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10000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71" t="s">
        <v>223</v>
      </c>
      <c r="E73" s="571"/>
      <c r="F73" s="571"/>
      <c r="G73" s="572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71" t="s">
        <v>225</v>
      </c>
      <c r="E74" s="571"/>
      <c r="F74" s="571"/>
      <c r="G74" s="572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71" t="s">
        <v>227</v>
      </c>
      <c r="E75" s="571"/>
      <c r="F75" s="571"/>
      <c r="G75" s="572"/>
      <c r="H75" s="385">
        <f t="shared" ref="H75:H101" si="81">SUM(I75:S75)</f>
        <v>10000</v>
      </c>
      <c r="I75" s="55"/>
      <c r="J75" s="308"/>
      <c r="K75" s="424"/>
      <c r="L75" s="423"/>
      <c r="M75" s="289"/>
      <c r="N75" s="56"/>
      <c r="O75" s="56"/>
      <c r="P75" s="56"/>
      <c r="Q75" s="324">
        <v>10000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10000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10000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71" t="s">
        <v>229</v>
      </c>
      <c r="E76" s="571"/>
      <c r="F76" s="571"/>
      <c r="G76" s="572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71" t="s">
        <v>231</v>
      </c>
      <c r="E77" s="571"/>
      <c r="F77" s="571"/>
      <c r="G77" s="572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71" t="s">
        <v>233</v>
      </c>
      <c r="E78" s="571"/>
      <c r="F78" s="571"/>
      <c r="G78" s="572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71" t="s">
        <v>235</v>
      </c>
      <c r="E79" s="571"/>
      <c r="F79" s="571"/>
      <c r="G79" s="572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71" t="s">
        <v>237</v>
      </c>
      <c r="E80" s="571"/>
      <c r="F80" s="571"/>
      <c r="G80" s="572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53">
        <v>67</v>
      </c>
      <c r="B81" s="554"/>
      <c r="C81" s="316"/>
      <c r="D81" s="551" t="s">
        <v>59</v>
      </c>
      <c r="E81" s="551"/>
      <c r="F81" s="551"/>
      <c r="G81" s="552"/>
      <c r="H81" s="237">
        <f t="shared" si="81"/>
        <v>552000</v>
      </c>
      <c r="I81" s="315">
        <f>I82</f>
        <v>0</v>
      </c>
      <c r="J81" s="263">
        <f t="shared" ref="J81:S81" si="84">J82</f>
        <v>552000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-15000</v>
      </c>
      <c r="U81" s="315">
        <f>U82</f>
        <v>0</v>
      </c>
      <c r="V81" s="263">
        <f t="shared" ref="V81:AE81" si="85">V82</f>
        <v>-15000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537000</v>
      </c>
      <c r="AG81" s="315">
        <f>AG82</f>
        <v>0</v>
      </c>
      <c r="AH81" s="263">
        <f t="shared" ref="AH81:AQ81" si="86">AH82</f>
        <v>537000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53">
        <v>671</v>
      </c>
      <c r="B82" s="554"/>
      <c r="C82" s="554"/>
      <c r="D82" s="551" t="s">
        <v>60</v>
      </c>
      <c r="E82" s="551"/>
      <c r="F82" s="551"/>
      <c r="G82" s="552"/>
      <c r="H82" s="237">
        <f t="shared" si="81"/>
        <v>552000</v>
      </c>
      <c r="I82" s="315">
        <f>SUM(I83:I85)</f>
        <v>0</v>
      </c>
      <c r="J82" s="263">
        <f t="shared" ref="J82:S82" si="87">SUM(J83:J85)</f>
        <v>552000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-15000</v>
      </c>
      <c r="U82" s="315">
        <f>SUM(U83:U85)</f>
        <v>0</v>
      </c>
      <c r="V82" s="263">
        <f t="shared" ref="V82:AE82" si="88">SUM(V83:V85)</f>
        <v>-15000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537000</v>
      </c>
      <c r="AG82" s="315">
        <f>SUM(AG83:AG85)</f>
        <v>0</v>
      </c>
      <c r="AH82" s="263">
        <f t="shared" ref="AH82:AQ82" si="89">SUM(AH83:AH85)</f>
        <v>537000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1" t="s">
        <v>238</v>
      </c>
      <c r="E83" s="571"/>
      <c r="F83" s="571"/>
      <c r="G83" s="572"/>
      <c r="H83" s="385">
        <f t="shared" si="81"/>
        <v>552000</v>
      </c>
      <c r="I83" s="320"/>
      <c r="J83" s="321">
        <v>552000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-15000</v>
      </c>
      <c r="U83" s="320"/>
      <c r="V83" s="321">
        <v>-15000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537000</v>
      </c>
      <c r="AG83" s="55">
        <f>I83+U83</f>
        <v>0</v>
      </c>
      <c r="AH83" s="308">
        <f>J83+V83</f>
        <v>537000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1" t="s">
        <v>239</v>
      </c>
      <c r="E84" s="571"/>
      <c r="F84" s="571"/>
      <c r="G84" s="572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1" t="s">
        <v>240</v>
      </c>
      <c r="E85" s="571"/>
      <c r="F85" s="571"/>
      <c r="G85" s="572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53">
        <v>68</v>
      </c>
      <c r="B86" s="554"/>
      <c r="C86" s="316"/>
      <c r="D86" s="551" t="s">
        <v>160</v>
      </c>
      <c r="E86" s="551"/>
      <c r="F86" s="551"/>
      <c r="G86" s="552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53">
        <v>681</v>
      </c>
      <c r="B87" s="554"/>
      <c r="C87" s="554"/>
      <c r="D87" s="551" t="s">
        <v>241</v>
      </c>
      <c r="E87" s="551"/>
      <c r="F87" s="551"/>
      <c r="G87" s="552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1" t="s">
        <v>242</v>
      </c>
      <c r="E88" s="571"/>
      <c r="F88" s="571"/>
      <c r="G88" s="572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53">
        <v>683</v>
      </c>
      <c r="B89" s="554"/>
      <c r="C89" s="554"/>
      <c r="D89" s="551" t="s">
        <v>161</v>
      </c>
      <c r="E89" s="551"/>
      <c r="F89" s="551"/>
      <c r="G89" s="552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1" t="s">
        <v>161</v>
      </c>
      <c r="E90" s="571"/>
      <c r="F90" s="571"/>
      <c r="G90" s="572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51" t="s">
        <v>93</v>
      </c>
      <c r="E91" s="551"/>
      <c r="F91" s="551"/>
      <c r="G91" s="552"/>
      <c r="H91" s="237">
        <f t="shared" si="81"/>
        <v>3000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3000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3000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3000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53">
        <v>72</v>
      </c>
      <c r="B92" s="554"/>
      <c r="C92" s="316"/>
      <c r="D92" s="551" t="s">
        <v>158</v>
      </c>
      <c r="E92" s="551"/>
      <c r="F92" s="551"/>
      <c r="G92" s="551"/>
      <c r="H92" s="237">
        <f t="shared" si="81"/>
        <v>3000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3000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3000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3000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53">
        <v>721</v>
      </c>
      <c r="B93" s="575"/>
      <c r="C93" s="575"/>
      <c r="D93" s="551" t="s">
        <v>92</v>
      </c>
      <c r="E93" s="551"/>
      <c r="F93" s="551"/>
      <c r="G93" s="551"/>
      <c r="H93" s="237">
        <f t="shared" si="81"/>
        <v>3000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3000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3000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3000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71" t="s">
        <v>244</v>
      </c>
      <c r="E94" s="571"/>
      <c r="F94" s="571"/>
      <c r="G94" s="572"/>
      <c r="H94" s="385">
        <f t="shared" si="81"/>
        <v>3000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3000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3000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3000</v>
      </c>
      <c r="AQ94" s="57"/>
      <c r="AR94" s="386"/>
      <c r="AS94" s="386"/>
    </row>
    <row r="95" spans="1:45" s="190" customFormat="1" ht="18" customHeight="1" x14ac:dyDescent="0.25">
      <c r="A95" s="553">
        <v>722</v>
      </c>
      <c r="B95" s="575"/>
      <c r="C95" s="575"/>
      <c r="D95" s="551" t="s">
        <v>245</v>
      </c>
      <c r="E95" s="551"/>
      <c r="F95" s="551"/>
      <c r="G95" s="551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71" t="s">
        <v>247</v>
      </c>
      <c r="E96" s="571"/>
      <c r="F96" s="571"/>
      <c r="G96" s="572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71" t="s">
        <v>249</v>
      </c>
      <c r="E97" s="571"/>
      <c r="F97" s="571"/>
      <c r="G97" s="572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71" t="s">
        <v>251</v>
      </c>
      <c r="E98" s="571"/>
      <c r="F98" s="571"/>
      <c r="G98" s="572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53">
        <v>723</v>
      </c>
      <c r="B99" s="575"/>
      <c r="C99" s="575"/>
      <c r="D99" s="551" t="s">
        <v>159</v>
      </c>
      <c r="E99" s="551"/>
      <c r="F99" s="551"/>
      <c r="G99" s="551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71" t="s">
        <v>253</v>
      </c>
      <c r="E100" s="571"/>
      <c r="F100" s="571"/>
      <c r="G100" s="572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71" t="s">
        <v>255</v>
      </c>
      <c r="E101" s="571"/>
      <c r="F101" s="571"/>
      <c r="G101" s="572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60" t="s">
        <v>74</v>
      </c>
      <c r="B103" s="561"/>
      <c r="C103" s="561"/>
      <c r="D103" s="561"/>
      <c r="E103" s="561"/>
      <c r="F103" s="561"/>
      <c r="G103" s="561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9" t="s">
        <v>70</v>
      </c>
      <c r="E104" s="569"/>
      <c r="F104" s="569"/>
      <c r="G104" s="570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53">
        <v>84</v>
      </c>
      <c r="B105" s="554"/>
      <c r="C105" s="369"/>
      <c r="D105" s="551" t="s">
        <v>66</v>
      </c>
      <c r="E105" s="551"/>
      <c r="F105" s="551"/>
      <c r="G105" s="552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53">
        <v>844</v>
      </c>
      <c r="B106" s="554"/>
      <c r="C106" s="554"/>
      <c r="D106" s="551" t="s">
        <v>88</v>
      </c>
      <c r="E106" s="551"/>
      <c r="F106" s="551"/>
      <c r="G106" s="552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1" t="s">
        <v>256</v>
      </c>
      <c r="E107" s="571"/>
      <c r="F107" s="571"/>
      <c r="G107" s="572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60" t="s">
        <v>110</v>
      </c>
      <c r="B109" s="561"/>
      <c r="C109" s="561"/>
      <c r="D109" s="561"/>
      <c r="E109" s="561"/>
      <c r="F109" s="561"/>
      <c r="G109" s="561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51" t="s">
        <v>110</v>
      </c>
      <c r="E110" s="551"/>
      <c r="F110" s="551"/>
      <c r="G110" s="552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53">
        <v>92</v>
      </c>
      <c r="B111" s="554"/>
      <c r="C111" s="369"/>
      <c r="D111" s="551" t="s">
        <v>111</v>
      </c>
      <c r="E111" s="551"/>
      <c r="F111" s="551"/>
      <c r="G111" s="552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53">
        <v>922</v>
      </c>
      <c r="B112" s="554"/>
      <c r="C112" s="554"/>
      <c r="D112" s="551" t="s">
        <v>112</v>
      </c>
      <c r="E112" s="551"/>
      <c r="F112" s="551"/>
      <c r="G112" s="551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71" t="s">
        <v>258</v>
      </c>
      <c r="E113" s="571"/>
      <c r="F113" s="571"/>
      <c r="G113" s="572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71" t="s">
        <v>260</v>
      </c>
      <c r="E114" s="571"/>
      <c r="F114" s="571"/>
      <c r="G114" s="572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71" t="s">
        <v>262</v>
      </c>
      <c r="E115" s="571"/>
      <c r="F115" s="571"/>
      <c r="G115" s="572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71" t="s">
        <v>264</v>
      </c>
      <c r="E116" s="571"/>
      <c r="F116" s="571"/>
      <c r="G116" s="572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71" t="s">
        <v>266</v>
      </c>
      <c r="E117" s="571"/>
      <c r="F117" s="571"/>
      <c r="G117" s="572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71" t="s">
        <v>268</v>
      </c>
      <c r="E118" s="571"/>
      <c r="F118" s="571"/>
      <c r="G118" s="572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30" priority="315">
      <formula>LEN(TRIM(A15))=0</formula>
    </cfRule>
  </conditionalFormatting>
  <conditionalFormatting sqref="I68:S68 I61:O61 Q61:S61 M69">
    <cfRule type="containsBlanks" dxfId="429" priority="314">
      <formula>LEN(TRIM(I61))=0</formula>
    </cfRule>
  </conditionalFormatting>
  <conditionalFormatting sqref="I82:S82">
    <cfRule type="containsBlanks" dxfId="428" priority="312">
      <formula>LEN(TRIM(I82))=0</formula>
    </cfRule>
  </conditionalFormatting>
  <conditionalFormatting sqref="I44:S44">
    <cfRule type="containsBlanks" dxfId="427" priority="271">
      <formula>LEN(TRIM(I44))=0</formula>
    </cfRule>
  </conditionalFormatting>
  <conditionalFormatting sqref="I72:S72">
    <cfRule type="containsBlanks" dxfId="426" priority="310">
      <formula>LEN(TRIM(I72))=0</formula>
    </cfRule>
  </conditionalFormatting>
  <conditionalFormatting sqref="O45:O46">
    <cfRule type="containsBlanks" dxfId="425" priority="268">
      <formula>LEN(TRIM(O45))=0</formula>
    </cfRule>
  </conditionalFormatting>
  <conditionalFormatting sqref="M90">
    <cfRule type="containsBlanks" dxfId="424" priority="225">
      <formula>LEN(TRIM(M90))=0</formula>
    </cfRule>
  </conditionalFormatting>
  <conditionalFormatting sqref="I106:S106">
    <cfRule type="containsBlanks" dxfId="423" priority="297">
      <formula>LEN(TRIM(I106))=0</formula>
    </cfRule>
  </conditionalFormatting>
  <conditionalFormatting sqref="R64">
    <cfRule type="containsBlanks" dxfId="422" priority="256">
      <formula>LEN(TRIM(R64))=0</formula>
    </cfRule>
  </conditionalFormatting>
  <conditionalFormatting sqref="I92:S93 I99:S99">
    <cfRule type="containsBlanks" dxfId="421" priority="294">
      <formula>LEN(TRIM(I92))=0</formula>
    </cfRule>
  </conditionalFormatting>
  <conditionalFormatting sqref="M70:M71">
    <cfRule type="containsBlanks" dxfId="420" priority="253">
      <formula>LEN(TRIM(M70))=0</formula>
    </cfRule>
  </conditionalFormatting>
  <conditionalFormatting sqref="R98">
    <cfRule type="containsBlanks" dxfId="419" priority="212">
      <formula>LEN(TRIM(R98))=0</formula>
    </cfRule>
  </conditionalFormatting>
  <conditionalFormatting sqref="M30">
    <cfRule type="containsBlanks" dxfId="418" priority="290">
      <formula>LEN(TRIM(M30))=0</formula>
    </cfRule>
  </conditionalFormatting>
  <conditionalFormatting sqref="P61">
    <cfRule type="containsBlanks" dxfId="417" priority="289">
      <formula>LEN(TRIM(P61))=0</formula>
    </cfRule>
  </conditionalFormatting>
  <conditionalFormatting sqref="I23:S23">
    <cfRule type="containsBlanks" dxfId="416" priority="288">
      <formula>LEN(TRIM(I23))=0</formula>
    </cfRule>
  </conditionalFormatting>
  <conditionalFormatting sqref="H10:S10">
    <cfRule type="cellIs" dxfId="415" priority="284" operator="notEqual">
      <formula>0</formula>
    </cfRule>
  </conditionalFormatting>
  <conditionalFormatting sqref="A8 H8 T8">
    <cfRule type="cellIs" dxfId="414" priority="283" operator="notEqual">
      <formula>0</formula>
    </cfRule>
  </conditionalFormatting>
  <conditionalFormatting sqref="H10:S10">
    <cfRule type="notContainsBlanks" dxfId="413" priority="282">
      <formula>LEN(TRIM(H10))&gt;0</formula>
    </cfRule>
  </conditionalFormatting>
  <conditionalFormatting sqref="I87:S87">
    <cfRule type="containsBlanks" dxfId="412" priority="281">
      <formula>LEN(TRIM(I87))=0</formula>
    </cfRule>
  </conditionalFormatting>
  <conditionalFormatting sqref="I83:J83">
    <cfRule type="containsBlanks" dxfId="411" priority="238">
      <formula>LEN(TRIM(I83))=0</formula>
    </cfRule>
  </conditionalFormatting>
  <conditionalFormatting sqref="I84:J84">
    <cfRule type="containsBlanks" dxfId="410" priority="235">
      <formula>LEN(TRIM(I84))=0</formula>
    </cfRule>
  </conditionalFormatting>
  <conditionalFormatting sqref="L31 P31:P34 L33">
    <cfRule type="containsBlanks" dxfId="409" priority="277">
      <formula>LEN(TRIM(L31))=0</formula>
    </cfRule>
  </conditionalFormatting>
  <conditionalFormatting sqref="I89:S89">
    <cfRule type="containsBlanks" dxfId="408" priority="232">
      <formula>LEN(TRIM(I89))=0</formula>
    </cfRule>
  </conditionalFormatting>
  <conditionalFormatting sqref="O36:O43">
    <cfRule type="containsBlanks" dxfId="407" priority="274">
      <formula>LEN(TRIM(O36))=0</formula>
    </cfRule>
  </conditionalFormatting>
  <conditionalFormatting sqref="M51:M53">
    <cfRule type="containsBlanks" dxfId="406" priority="265">
      <formula>LEN(TRIM(M51))=0</formula>
    </cfRule>
  </conditionalFormatting>
  <conditionalFormatting sqref="Q73:Q74 Q79:Q80">
    <cfRule type="containsBlanks" dxfId="405" priority="250">
      <formula>LEN(TRIM(Q73))=0</formula>
    </cfRule>
  </conditionalFormatting>
  <conditionalFormatting sqref="Q75:Q77">
    <cfRule type="containsBlanks" dxfId="404" priority="247">
      <formula>LEN(TRIM(Q75))=0</formula>
    </cfRule>
  </conditionalFormatting>
  <conditionalFormatting sqref="Q78">
    <cfRule type="containsBlanks" dxfId="403" priority="244">
      <formula>LEN(TRIM(Q78))=0</formula>
    </cfRule>
  </conditionalFormatting>
  <conditionalFormatting sqref="I85:J85">
    <cfRule type="containsBlanks" dxfId="402" priority="241">
      <formula>LEN(TRIM(I85))=0</formula>
    </cfRule>
  </conditionalFormatting>
  <conditionalFormatting sqref="R94">
    <cfRule type="containsBlanks" dxfId="401" priority="222">
      <formula>LEN(TRIM(R94))=0</formula>
    </cfRule>
  </conditionalFormatting>
  <conditionalFormatting sqref="I95:S95">
    <cfRule type="containsBlanks" dxfId="400" priority="219">
      <formula>LEN(TRIM(I95))=0</formula>
    </cfRule>
  </conditionalFormatting>
  <conditionalFormatting sqref="R96:R97">
    <cfRule type="containsBlanks" dxfId="399" priority="215">
      <formula>LEN(TRIM(R96))=0</formula>
    </cfRule>
  </conditionalFormatting>
  <conditionalFormatting sqref="R100">
    <cfRule type="containsBlanks" dxfId="398" priority="209">
      <formula>LEN(TRIM(R100))=0</formula>
    </cfRule>
  </conditionalFormatting>
  <conditionalFormatting sqref="R101">
    <cfRule type="containsBlanks" dxfId="397" priority="206">
      <formula>LEN(TRIM(R101))=0</formula>
    </cfRule>
  </conditionalFormatting>
  <conditionalFormatting sqref="S107">
    <cfRule type="containsBlanks" dxfId="396" priority="203">
      <formula>LEN(TRIM(S107))=0</formula>
    </cfRule>
  </conditionalFormatting>
  <conditionalFormatting sqref="M113:Q114">
    <cfRule type="containsBlanks" dxfId="395" priority="200">
      <formula>LEN(TRIM(M113))=0</formula>
    </cfRule>
  </conditionalFormatting>
  <conditionalFormatting sqref="M115:Q118">
    <cfRule type="containsBlanks" dxfId="394" priority="197">
      <formula>LEN(TRIM(M115))=0</formula>
    </cfRule>
  </conditionalFormatting>
  <conditionalFormatting sqref="M118:Q118">
    <cfRule type="containsBlanks" dxfId="393" priority="194">
      <formula>LEN(TRIM(M118))=0</formula>
    </cfRule>
  </conditionalFormatting>
  <conditionalFormatting sqref="T10:AE10">
    <cfRule type="cellIs" dxfId="392" priority="182" operator="notEqual">
      <formula>0</formula>
    </cfRule>
  </conditionalFormatting>
  <conditionalFormatting sqref="T10:AE10">
    <cfRule type="notContainsBlanks" dxfId="391" priority="181">
      <formula>LEN(TRIM(T10))&gt;0</formula>
    </cfRule>
  </conditionalFormatting>
  <conditionalFormatting sqref="AF10:AQ10">
    <cfRule type="cellIs" dxfId="390" priority="142" operator="notEqual">
      <formula>0</formula>
    </cfRule>
  </conditionalFormatting>
  <conditionalFormatting sqref="AF10:AQ10">
    <cfRule type="notContainsBlanks" dxfId="389" priority="141">
      <formula>LEN(TRIM(AF10))&gt;0</formula>
    </cfRule>
  </conditionalFormatting>
  <conditionalFormatting sqref="P24:P29">
    <cfRule type="containsBlanks" dxfId="388" priority="106">
      <formula>LEN(TRIM(P24))=0</formula>
    </cfRule>
  </conditionalFormatting>
  <conditionalFormatting sqref="N88">
    <cfRule type="containsBlanks" dxfId="387" priority="98">
      <formula>LEN(TRIM(N88))=0</formula>
    </cfRule>
  </conditionalFormatting>
  <conditionalFormatting sqref="R113:R114">
    <cfRule type="containsBlanks" dxfId="386" priority="97">
      <formula>LEN(TRIM(R113))=0</formula>
    </cfRule>
  </conditionalFormatting>
  <conditionalFormatting sqref="R115:R118">
    <cfRule type="containsBlanks" dxfId="385" priority="96">
      <formula>LEN(TRIM(R115))=0</formula>
    </cfRule>
  </conditionalFormatting>
  <conditionalFormatting sqref="R118">
    <cfRule type="containsBlanks" dxfId="384" priority="95">
      <formula>LEN(TRIM(R118))=0</formula>
    </cfRule>
  </conditionalFormatting>
  <conditionalFormatting sqref="M36:M43">
    <cfRule type="containsBlanks" dxfId="383" priority="94">
      <formula>LEN(TRIM(M36))=0</formula>
    </cfRule>
  </conditionalFormatting>
  <conditionalFormatting sqref="P19:P22">
    <cfRule type="containsBlanks" dxfId="382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1" priority="92">
      <formula>LEN(TRIM(T15))=0</formula>
    </cfRule>
  </conditionalFormatting>
  <conditionalFormatting sqref="U68:AE68 U61:AA61 AC61:AE61 Y69">
    <cfRule type="containsBlanks" dxfId="380" priority="91">
      <formula>LEN(TRIM(U61))=0</formula>
    </cfRule>
  </conditionalFormatting>
  <conditionalFormatting sqref="U82:AE82">
    <cfRule type="containsBlanks" dxfId="379" priority="90">
      <formula>LEN(TRIM(U82))=0</formula>
    </cfRule>
  </conditionalFormatting>
  <conditionalFormatting sqref="U44:AE44">
    <cfRule type="containsBlanks" dxfId="378" priority="80">
      <formula>LEN(TRIM(U44))=0</formula>
    </cfRule>
  </conditionalFormatting>
  <conditionalFormatting sqref="U72:AE72">
    <cfRule type="containsBlanks" dxfId="377" priority="89">
      <formula>LEN(TRIM(U72))=0</formula>
    </cfRule>
  </conditionalFormatting>
  <conditionalFormatting sqref="AA45:AA46">
    <cfRule type="containsBlanks" dxfId="376" priority="79">
      <formula>LEN(TRIM(AA45))=0</formula>
    </cfRule>
  </conditionalFormatting>
  <conditionalFormatting sqref="Y90">
    <cfRule type="containsBlanks" dxfId="375" priority="68">
      <formula>LEN(TRIM(Y90))=0</formula>
    </cfRule>
  </conditionalFormatting>
  <conditionalFormatting sqref="U106:AE106">
    <cfRule type="containsBlanks" dxfId="374" priority="88">
      <formula>LEN(TRIM(U106))=0</formula>
    </cfRule>
  </conditionalFormatting>
  <conditionalFormatting sqref="AD64">
    <cfRule type="containsBlanks" dxfId="373" priority="77">
      <formula>LEN(TRIM(AD64))=0</formula>
    </cfRule>
  </conditionalFormatting>
  <conditionalFormatting sqref="U92:AE93 U99:AE99">
    <cfRule type="containsBlanks" dxfId="372" priority="87">
      <formula>LEN(TRIM(U92))=0</formula>
    </cfRule>
  </conditionalFormatting>
  <conditionalFormatting sqref="Y70:Y71">
    <cfRule type="containsBlanks" dxfId="371" priority="76">
      <formula>LEN(TRIM(Y70))=0</formula>
    </cfRule>
  </conditionalFormatting>
  <conditionalFormatting sqref="AD98">
    <cfRule type="containsBlanks" dxfId="370" priority="64">
      <formula>LEN(TRIM(AD98))=0</formula>
    </cfRule>
  </conditionalFormatting>
  <conditionalFormatting sqref="Y30">
    <cfRule type="containsBlanks" dxfId="369" priority="86">
      <formula>LEN(TRIM(Y30))=0</formula>
    </cfRule>
  </conditionalFormatting>
  <conditionalFormatting sqref="AB61">
    <cfRule type="containsBlanks" dxfId="368" priority="85">
      <formula>LEN(TRIM(AB61))=0</formula>
    </cfRule>
  </conditionalFormatting>
  <conditionalFormatting sqref="U23:AE23">
    <cfRule type="containsBlanks" dxfId="367" priority="84">
      <formula>LEN(TRIM(U23))=0</formula>
    </cfRule>
  </conditionalFormatting>
  <conditionalFormatting sqref="U87:AE87">
    <cfRule type="containsBlanks" dxfId="366" priority="83">
      <formula>LEN(TRIM(U87))=0</formula>
    </cfRule>
  </conditionalFormatting>
  <conditionalFormatting sqref="U83:V83">
    <cfRule type="containsBlanks" dxfId="365" priority="71">
      <formula>LEN(TRIM(U83))=0</formula>
    </cfRule>
  </conditionalFormatting>
  <conditionalFormatting sqref="U84:V84">
    <cfRule type="containsBlanks" dxfId="364" priority="70">
      <formula>LEN(TRIM(U84))=0</formula>
    </cfRule>
  </conditionalFormatting>
  <conditionalFormatting sqref="X31 AB31:AB34 X33">
    <cfRule type="containsBlanks" dxfId="363" priority="82">
      <formula>LEN(TRIM(X31))=0</formula>
    </cfRule>
  </conditionalFormatting>
  <conditionalFormatting sqref="U89:AE89">
    <cfRule type="containsBlanks" dxfId="362" priority="69">
      <formula>LEN(TRIM(U89))=0</formula>
    </cfRule>
  </conditionalFormatting>
  <conditionalFormatting sqref="AA36:AA43">
    <cfRule type="containsBlanks" dxfId="361" priority="81">
      <formula>LEN(TRIM(AA36))=0</formula>
    </cfRule>
  </conditionalFormatting>
  <conditionalFormatting sqref="Y51:Y53">
    <cfRule type="containsBlanks" dxfId="360" priority="78">
      <formula>LEN(TRIM(Y51))=0</formula>
    </cfRule>
  </conditionalFormatting>
  <conditionalFormatting sqref="AC73:AC74 AC79:AC80">
    <cfRule type="containsBlanks" dxfId="359" priority="75">
      <formula>LEN(TRIM(AC73))=0</formula>
    </cfRule>
  </conditionalFormatting>
  <conditionalFormatting sqref="AC75:AC77">
    <cfRule type="containsBlanks" dxfId="358" priority="74">
      <formula>LEN(TRIM(AC75))=0</formula>
    </cfRule>
  </conditionalFormatting>
  <conditionalFormatting sqref="AC78">
    <cfRule type="containsBlanks" dxfId="357" priority="73">
      <formula>LEN(TRIM(AC78))=0</formula>
    </cfRule>
  </conditionalFormatting>
  <conditionalFormatting sqref="U85:V85">
    <cfRule type="containsBlanks" dxfId="356" priority="72">
      <formula>LEN(TRIM(U85))=0</formula>
    </cfRule>
  </conditionalFormatting>
  <conditionalFormatting sqref="AD94">
    <cfRule type="containsBlanks" dxfId="355" priority="67">
      <formula>LEN(TRIM(AD94))=0</formula>
    </cfRule>
  </conditionalFormatting>
  <conditionalFormatting sqref="U95:AE95">
    <cfRule type="containsBlanks" dxfId="354" priority="66">
      <formula>LEN(TRIM(U95))=0</formula>
    </cfRule>
  </conditionalFormatting>
  <conditionalFormatting sqref="AD96:AD97">
    <cfRule type="containsBlanks" dxfId="353" priority="65">
      <formula>LEN(TRIM(AD96))=0</formula>
    </cfRule>
  </conditionalFormatting>
  <conditionalFormatting sqref="AD100">
    <cfRule type="containsBlanks" dxfId="352" priority="63">
      <formula>LEN(TRIM(AD100))=0</formula>
    </cfRule>
  </conditionalFormatting>
  <conditionalFormatting sqref="AD101">
    <cfRule type="containsBlanks" dxfId="351" priority="62">
      <formula>LEN(TRIM(AD101))=0</formula>
    </cfRule>
  </conditionalFormatting>
  <conditionalFormatting sqref="AE107">
    <cfRule type="containsBlanks" dxfId="350" priority="61">
      <formula>LEN(TRIM(AE107))=0</formula>
    </cfRule>
  </conditionalFormatting>
  <conditionalFormatting sqref="Y113:AC114">
    <cfRule type="containsBlanks" dxfId="349" priority="60">
      <formula>LEN(TRIM(Y113))=0</formula>
    </cfRule>
  </conditionalFormatting>
  <conditionalFormatting sqref="Y115:AC118">
    <cfRule type="containsBlanks" dxfId="348" priority="59">
      <formula>LEN(TRIM(Y115))=0</formula>
    </cfRule>
  </conditionalFormatting>
  <conditionalFormatting sqref="Y118:AC118">
    <cfRule type="containsBlanks" dxfId="347" priority="58">
      <formula>LEN(TRIM(Y118))=0</formula>
    </cfRule>
  </conditionalFormatting>
  <conditionalFormatting sqref="AB24:AB29">
    <cfRule type="containsBlanks" dxfId="346" priority="57">
      <formula>LEN(TRIM(AB24))=0</formula>
    </cfRule>
  </conditionalFormatting>
  <conditionalFormatting sqref="Z88">
    <cfRule type="containsBlanks" dxfId="345" priority="56">
      <formula>LEN(TRIM(Z88))=0</formula>
    </cfRule>
  </conditionalFormatting>
  <conditionalFormatting sqref="AD113:AD114">
    <cfRule type="containsBlanks" dxfId="344" priority="55">
      <formula>LEN(TRIM(AD113))=0</formula>
    </cfRule>
  </conditionalFormatting>
  <conditionalFormatting sqref="AD115:AD118">
    <cfRule type="containsBlanks" dxfId="343" priority="54">
      <formula>LEN(TRIM(AD115))=0</formula>
    </cfRule>
  </conditionalFormatting>
  <conditionalFormatting sqref="AD118">
    <cfRule type="containsBlanks" dxfId="342" priority="53">
      <formula>LEN(TRIM(AD118))=0</formula>
    </cfRule>
  </conditionalFormatting>
  <conditionalFormatting sqref="Y36:Y43">
    <cfRule type="containsBlanks" dxfId="341" priority="52">
      <formula>LEN(TRIM(Y36))=0</formula>
    </cfRule>
  </conditionalFormatting>
  <conditionalFormatting sqref="AB19:AB22">
    <cfRule type="containsBlanks" dxfId="340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9" priority="50">
      <formula>LEN(TRIM(AF15))=0</formula>
    </cfRule>
  </conditionalFormatting>
  <conditionalFormatting sqref="AG68:AQ68 AG61:AM61 AO61:AQ61 AK69">
    <cfRule type="containsBlanks" dxfId="338" priority="49">
      <formula>LEN(TRIM(AG61))=0</formula>
    </cfRule>
  </conditionalFormatting>
  <conditionalFormatting sqref="AG82:AQ82">
    <cfRule type="containsBlanks" dxfId="337" priority="48">
      <formula>LEN(TRIM(AG82))=0</formula>
    </cfRule>
  </conditionalFormatting>
  <conditionalFormatting sqref="AG44:AQ44">
    <cfRule type="containsBlanks" dxfId="336" priority="38">
      <formula>LEN(TRIM(AG44))=0</formula>
    </cfRule>
  </conditionalFormatting>
  <conditionalFormatting sqref="AG72:AQ72">
    <cfRule type="containsBlanks" dxfId="335" priority="47">
      <formula>LEN(TRIM(AG72))=0</formula>
    </cfRule>
  </conditionalFormatting>
  <conditionalFormatting sqref="AM45:AM46">
    <cfRule type="containsBlanks" dxfId="334" priority="37">
      <formula>LEN(TRIM(AM45))=0</formula>
    </cfRule>
  </conditionalFormatting>
  <conditionalFormatting sqref="AK90">
    <cfRule type="containsBlanks" dxfId="333" priority="26">
      <formula>LEN(TRIM(AK90))=0</formula>
    </cfRule>
  </conditionalFormatting>
  <conditionalFormatting sqref="AG106:AQ106">
    <cfRule type="containsBlanks" dxfId="332" priority="46">
      <formula>LEN(TRIM(AG106))=0</formula>
    </cfRule>
  </conditionalFormatting>
  <conditionalFormatting sqref="AP64">
    <cfRule type="containsBlanks" dxfId="331" priority="35">
      <formula>LEN(TRIM(AP64))=0</formula>
    </cfRule>
  </conditionalFormatting>
  <conditionalFormatting sqref="AG92:AQ93 AG99:AQ99">
    <cfRule type="containsBlanks" dxfId="330" priority="45">
      <formula>LEN(TRIM(AG92))=0</formula>
    </cfRule>
  </conditionalFormatting>
  <conditionalFormatting sqref="AK70:AK71">
    <cfRule type="containsBlanks" dxfId="329" priority="34">
      <formula>LEN(TRIM(AK70))=0</formula>
    </cfRule>
  </conditionalFormatting>
  <conditionalFormatting sqref="AP98">
    <cfRule type="containsBlanks" dxfId="328" priority="22">
      <formula>LEN(TRIM(AP98))=0</formula>
    </cfRule>
  </conditionalFormatting>
  <conditionalFormatting sqref="AK30">
    <cfRule type="containsBlanks" dxfId="327" priority="44">
      <formula>LEN(TRIM(AK30))=0</formula>
    </cfRule>
  </conditionalFormatting>
  <conditionalFormatting sqref="AN61">
    <cfRule type="containsBlanks" dxfId="326" priority="43">
      <formula>LEN(TRIM(AN61))=0</formula>
    </cfRule>
  </conditionalFormatting>
  <conditionalFormatting sqref="AG23:AQ23">
    <cfRule type="containsBlanks" dxfId="325" priority="42">
      <formula>LEN(TRIM(AG23))=0</formula>
    </cfRule>
  </conditionalFormatting>
  <conditionalFormatting sqref="AG87:AQ87">
    <cfRule type="containsBlanks" dxfId="324" priority="41">
      <formula>LEN(TRIM(AG87))=0</formula>
    </cfRule>
  </conditionalFormatting>
  <conditionalFormatting sqref="AG83:AH83">
    <cfRule type="containsBlanks" dxfId="323" priority="29">
      <formula>LEN(TRIM(AG83))=0</formula>
    </cfRule>
  </conditionalFormatting>
  <conditionalFormatting sqref="AG84:AH84">
    <cfRule type="containsBlanks" dxfId="322" priority="28">
      <formula>LEN(TRIM(AG84))=0</formula>
    </cfRule>
  </conditionalFormatting>
  <conditionalFormatting sqref="AJ31 AN31:AN34 AJ33">
    <cfRule type="containsBlanks" dxfId="321" priority="40">
      <formula>LEN(TRIM(AJ31))=0</formula>
    </cfRule>
  </conditionalFormatting>
  <conditionalFormatting sqref="AG89:AQ89">
    <cfRule type="containsBlanks" dxfId="320" priority="27">
      <formula>LEN(TRIM(AG89))=0</formula>
    </cfRule>
  </conditionalFormatting>
  <conditionalFormatting sqref="AM36:AM43">
    <cfRule type="containsBlanks" dxfId="319" priority="39">
      <formula>LEN(TRIM(AM36))=0</formula>
    </cfRule>
  </conditionalFormatting>
  <conditionalFormatting sqref="AK51:AK53">
    <cfRule type="containsBlanks" dxfId="318" priority="36">
      <formula>LEN(TRIM(AK51))=0</formula>
    </cfRule>
  </conditionalFormatting>
  <conditionalFormatting sqref="AO73:AO74 AO79:AO80">
    <cfRule type="containsBlanks" dxfId="317" priority="33">
      <formula>LEN(TRIM(AO73))=0</formula>
    </cfRule>
  </conditionalFormatting>
  <conditionalFormatting sqref="AO75:AO77">
    <cfRule type="containsBlanks" dxfId="316" priority="32">
      <formula>LEN(TRIM(AO75))=0</formula>
    </cfRule>
  </conditionalFormatting>
  <conditionalFormatting sqref="AO78">
    <cfRule type="containsBlanks" dxfId="315" priority="31">
      <formula>LEN(TRIM(AO78))=0</formula>
    </cfRule>
  </conditionalFormatting>
  <conditionalFormatting sqref="AG85:AH85">
    <cfRule type="containsBlanks" dxfId="314" priority="30">
      <formula>LEN(TRIM(AG85))=0</formula>
    </cfRule>
  </conditionalFormatting>
  <conditionalFormatting sqref="AP94">
    <cfRule type="containsBlanks" dxfId="313" priority="25">
      <formula>LEN(TRIM(AP94))=0</formula>
    </cfRule>
  </conditionalFormatting>
  <conditionalFormatting sqref="AG95:AQ95">
    <cfRule type="containsBlanks" dxfId="312" priority="24">
      <formula>LEN(TRIM(AG95))=0</formula>
    </cfRule>
  </conditionalFormatting>
  <conditionalFormatting sqref="AP96:AP97">
    <cfRule type="containsBlanks" dxfId="311" priority="23">
      <formula>LEN(TRIM(AP96))=0</formula>
    </cfRule>
  </conditionalFormatting>
  <conditionalFormatting sqref="AP100">
    <cfRule type="containsBlanks" dxfId="310" priority="21">
      <formula>LEN(TRIM(AP100))=0</formula>
    </cfRule>
  </conditionalFormatting>
  <conditionalFormatting sqref="AP101">
    <cfRule type="containsBlanks" dxfId="309" priority="20">
      <formula>LEN(TRIM(AP101))=0</formula>
    </cfRule>
  </conditionalFormatting>
  <conditionalFormatting sqref="AQ107">
    <cfRule type="containsBlanks" dxfId="308" priority="19">
      <formula>LEN(TRIM(AQ107))=0</formula>
    </cfRule>
  </conditionalFormatting>
  <conditionalFormatting sqref="AK113:AO114">
    <cfRule type="containsBlanks" dxfId="307" priority="18">
      <formula>LEN(TRIM(AK113))=0</formula>
    </cfRule>
  </conditionalFormatting>
  <conditionalFormatting sqref="AK115:AO118">
    <cfRule type="containsBlanks" dxfId="306" priority="17">
      <formula>LEN(TRIM(AK115))=0</formula>
    </cfRule>
  </conditionalFormatting>
  <conditionalFormatting sqref="AK118:AO118">
    <cfRule type="containsBlanks" dxfId="305" priority="16">
      <formula>LEN(TRIM(AK118))=0</formula>
    </cfRule>
  </conditionalFormatting>
  <conditionalFormatting sqref="AN24:AN29">
    <cfRule type="containsBlanks" dxfId="304" priority="15">
      <formula>LEN(TRIM(AN24))=0</formula>
    </cfRule>
  </conditionalFormatting>
  <conditionalFormatting sqref="AL88">
    <cfRule type="containsBlanks" dxfId="303" priority="14">
      <formula>LEN(TRIM(AL88))=0</formula>
    </cfRule>
  </conditionalFormatting>
  <conditionalFormatting sqref="AP113:AP114">
    <cfRule type="containsBlanks" dxfId="302" priority="13">
      <formula>LEN(TRIM(AP113))=0</formula>
    </cfRule>
  </conditionalFormatting>
  <conditionalFormatting sqref="AP115:AP118">
    <cfRule type="containsBlanks" dxfId="301" priority="12">
      <formula>LEN(TRIM(AP115))=0</formula>
    </cfRule>
  </conditionalFormatting>
  <conditionalFormatting sqref="AP118">
    <cfRule type="containsBlanks" dxfId="300" priority="11">
      <formula>LEN(TRIM(AP118))=0</formula>
    </cfRule>
  </conditionalFormatting>
  <conditionalFormatting sqref="AK36:AK43">
    <cfRule type="containsBlanks" dxfId="299" priority="10">
      <formula>LEN(TRIM(AK36))=0</formula>
    </cfRule>
  </conditionalFormatting>
  <conditionalFormatting sqref="AN19:AN22">
    <cfRule type="containsBlanks" dxfId="298" priority="9">
      <formula>LEN(TRIM(AN19))=0</formula>
    </cfRule>
  </conditionalFormatting>
  <conditionalFormatting sqref="AI36:AI37">
    <cfRule type="containsBlanks" dxfId="297" priority="6">
      <formula>LEN(TRIM(AI36))=0</formula>
    </cfRule>
  </conditionalFormatting>
  <conditionalFormatting sqref="O47:O48">
    <cfRule type="containsBlanks" dxfId="296" priority="5">
      <formula>LEN(TRIM(O47))=0</formula>
    </cfRule>
  </conditionalFormatting>
  <conditionalFormatting sqref="AA47:AA48">
    <cfRule type="containsBlanks" dxfId="295" priority="4">
      <formula>LEN(TRIM(AA47))=0</formula>
    </cfRule>
  </conditionalFormatting>
  <conditionalFormatting sqref="AM47:AM48">
    <cfRule type="containsBlanks" dxfId="294" priority="3">
      <formula>LEN(TRIM(AM47))=0</formula>
    </cfRule>
  </conditionalFormatting>
  <conditionalFormatting sqref="W47:W48">
    <cfRule type="containsBlanks" dxfId="293" priority="2">
      <formula>LEN(TRIM(W47))=0</formula>
    </cfRule>
  </conditionalFormatting>
  <conditionalFormatting sqref="K47:K48">
    <cfRule type="containsBlanks" dxfId="292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4"/>
  <sheetViews>
    <sheetView showGridLines="0" view="pageBreakPreview" zoomScale="90" zoomScaleNormal="80" zoomScaleSheetLayoutView="90" workbookViewId="0">
      <pane xSplit="7" ySplit="14" topLeftCell="S141" activePane="bottomRight" state="frozen"/>
      <selection activeCell="A31" sqref="A31"/>
      <selection pane="topRight" activeCell="A31" sqref="A31"/>
      <selection pane="bottomLeft" activeCell="A31" sqref="A31"/>
      <selection pane="bottomRight" activeCell="Z193" sqref="Z19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21" t="s">
        <v>37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21" t="s">
        <v>39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9" t="s">
        <v>106</v>
      </c>
      <c r="J7" s="630" t="s">
        <v>106</v>
      </c>
      <c r="K7" s="631"/>
      <c r="L7" s="629" t="s">
        <v>107</v>
      </c>
      <c r="M7" s="630"/>
      <c r="N7" s="630"/>
      <c r="O7" s="630"/>
      <c r="P7" s="630"/>
      <c r="Q7" s="630"/>
      <c r="R7" s="630"/>
      <c r="S7" s="631"/>
      <c r="T7" s="249"/>
      <c r="U7" s="629" t="s">
        <v>106</v>
      </c>
      <c r="V7" s="630" t="s">
        <v>106</v>
      </c>
      <c r="W7" s="631"/>
      <c r="X7" s="629" t="s">
        <v>107</v>
      </c>
      <c r="Y7" s="630"/>
      <c r="Z7" s="630"/>
      <c r="AA7" s="630"/>
      <c r="AB7" s="630"/>
      <c r="AC7" s="630"/>
      <c r="AD7" s="630"/>
      <c r="AE7" s="631"/>
      <c r="AF7" s="249"/>
      <c r="AG7" s="539" t="s">
        <v>106</v>
      </c>
      <c r="AH7" s="540" t="s">
        <v>106</v>
      </c>
      <c r="AI7" s="541"/>
      <c r="AJ7" s="539" t="s">
        <v>107</v>
      </c>
      <c r="AK7" s="540"/>
      <c r="AL7" s="540"/>
      <c r="AM7" s="540"/>
      <c r="AN7" s="540"/>
      <c r="AO7" s="540"/>
      <c r="AP7" s="540"/>
      <c r="AQ7" s="54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2" t="s">
        <v>47</v>
      </c>
      <c r="B8" s="633"/>
      <c r="C8" s="633"/>
      <c r="D8" s="633" t="s">
        <v>40</v>
      </c>
      <c r="E8" s="633"/>
      <c r="F8" s="633"/>
      <c r="G8" s="636"/>
      <c r="H8" s="638" t="str">
        <f>'1. Sažetak'!G20</f>
        <v>PLAN 
2018.</v>
      </c>
      <c r="I8" s="293" t="s">
        <v>150</v>
      </c>
      <c r="J8" s="115" t="s">
        <v>94</v>
      </c>
      <c r="K8" s="291" t="s">
        <v>151</v>
      </c>
      <c r="L8" s="335" t="s">
        <v>299</v>
      </c>
      <c r="M8" s="336" t="s">
        <v>79</v>
      </c>
      <c r="N8" s="336" t="s">
        <v>41</v>
      </c>
      <c r="O8" s="336" t="s">
        <v>153</v>
      </c>
      <c r="P8" s="336" t="s">
        <v>300</v>
      </c>
      <c r="Q8" s="336" t="s">
        <v>42</v>
      </c>
      <c r="R8" s="336" t="s">
        <v>43</v>
      </c>
      <c r="S8" s="337" t="s">
        <v>44</v>
      </c>
      <c r="T8" s="542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299</v>
      </c>
      <c r="Y8" s="336" t="s">
        <v>79</v>
      </c>
      <c r="Z8" s="336" t="s">
        <v>41</v>
      </c>
      <c r="AA8" s="336" t="s">
        <v>153</v>
      </c>
      <c r="AB8" s="336" t="s">
        <v>300</v>
      </c>
      <c r="AC8" s="336" t="s">
        <v>42</v>
      </c>
      <c r="AD8" s="336" t="s">
        <v>43</v>
      </c>
      <c r="AE8" s="337" t="s">
        <v>44</v>
      </c>
      <c r="AF8" s="537" t="str">
        <f>'1. Sažetak'!I20</f>
        <v>I. IZMJENA I DOPUNA 
PLANA 2020.</v>
      </c>
      <c r="AG8" s="332" t="s">
        <v>150</v>
      </c>
      <c r="AH8" s="333" t="s">
        <v>94</v>
      </c>
      <c r="AI8" s="334" t="s">
        <v>151</v>
      </c>
      <c r="AJ8" s="335" t="s">
        <v>299</v>
      </c>
      <c r="AK8" s="336" t="s">
        <v>79</v>
      </c>
      <c r="AL8" s="336" t="s">
        <v>41</v>
      </c>
      <c r="AM8" s="336" t="s">
        <v>153</v>
      </c>
      <c r="AN8" s="336" t="s">
        <v>300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34"/>
      <c r="B9" s="635"/>
      <c r="C9" s="635"/>
      <c r="D9" s="635"/>
      <c r="E9" s="635"/>
      <c r="F9" s="635"/>
      <c r="G9" s="637"/>
      <c r="H9" s="639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3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45">
        <v>1</v>
      </c>
      <c r="B10" s="646"/>
      <c r="C10" s="646"/>
      <c r="D10" s="646"/>
      <c r="E10" s="646"/>
      <c r="F10" s="646"/>
      <c r="G10" s="646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12"/>
      <c r="B11" s="613"/>
      <c r="C11" s="613"/>
      <c r="D11" s="613"/>
      <c r="E11" s="613"/>
      <c r="F11" s="613"/>
      <c r="G11" s="614"/>
      <c r="H11" s="161"/>
      <c r="I11" s="601">
        <f>SUM(I12:K12)</f>
        <v>552000</v>
      </c>
      <c r="J11" s="602">
        <f>SUM(J12:L12)</f>
        <v>6755100</v>
      </c>
      <c r="K11" s="603"/>
      <c r="L11" s="296">
        <f>L12</f>
        <v>6203100</v>
      </c>
      <c r="M11" s="602">
        <f>SUM(M12:S12)</f>
        <v>593500</v>
      </c>
      <c r="N11" s="602"/>
      <c r="O11" s="602"/>
      <c r="P11" s="602"/>
      <c r="Q11" s="602"/>
      <c r="R11" s="602"/>
      <c r="S11" s="603"/>
      <c r="T11" s="251"/>
      <c r="U11" s="601">
        <f>SUM(U12:W12)</f>
        <v>-15000</v>
      </c>
      <c r="V11" s="602">
        <f>SUM(V12:X12)</f>
        <v>-10000</v>
      </c>
      <c r="W11" s="603"/>
      <c r="X11" s="296">
        <f>X12</f>
        <v>5000</v>
      </c>
      <c r="Y11" s="602">
        <f>SUM(Y12:AE12)</f>
        <v>-5000</v>
      </c>
      <c r="Z11" s="602"/>
      <c r="AA11" s="602"/>
      <c r="AB11" s="602"/>
      <c r="AC11" s="602"/>
      <c r="AD11" s="602"/>
      <c r="AE11" s="603"/>
      <c r="AF11" s="257"/>
      <c r="AG11" s="530">
        <f>SUM(AG12:AI12)</f>
        <v>537000</v>
      </c>
      <c r="AH11" s="531">
        <f>SUM(AH12:AJ12)</f>
        <v>6745100</v>
      </c>
      <c r="AI11" s="532"/>
      <c r="AJ11" s="349">
        <f>AJ12</f>
        <v>6208100</v>
      </c>
      <c r="AK11" s="531">
        <f>SUM(AK12:AQ12)</f>
        <v>588500</v>
      </c>
      <c r="AL11" s="531"/>
      <c r="AM11" s="531"/>
      <c r="AN11" s="531"/>
      <c r="AO11" s="531"/>
      <c r="AP11" s="531"/>
      <c r="AQ11" s="532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47" t="str">
        <f>'1. Sažetak'!B6:E6</f>
        <v>OŠ ANTUNA I IVANA KUKULJEVIĆA VARAŽDINSKE TOPLICE</v>
      </c>
      <c r="C12" s="647"/>
      <c r="D12" s="647"/>
      <c r="E12" s="647"/>
      <c r="F12" s="647"/>
      <c r="G12" s="647"/>
      <c r="H12" s="126">
        <f>SUM(I12:S12)</f>
        <v>7348600</v>
      </c>
      <c r="I12" s="127">
        <f t="shared" ref="I12:S12" si="0">I209+I120+I16+I246</f>
        <v>0</v>
      </c>
      <c r="J12" s="282">
        <f t="shared" si="0"/>
        <v>552000</v>
      </c>
      <c r="K12" s="128">
        <f t="shared" si="0"/>
        <v>0</v>
      </c>
      <c r="L12" s="297">
        <f t="shared" si="0"/>
        <v>6203100</v>
      </c>
      <c r="M12" s="129">
        <f t="shared" si="0"/>
        <v>11500</v>
      </c>
      <c r="N12" s="130">
        <f t="shared" si="0"/>
        <v>447500</v>
      </c>
      <c r="O12" s="130">
        <f t="shared" si="0"/>
        <v>40000</v>
      </c>
      <c r="P12" s="130">
        <f t="shared" si="0"/>
        <v>81500</v>
      </c>
      <c r="Q12" s="130">
        <f t="shared" si="0"/>
        <v>10000</v>
      </c>
      <c r="R12" s="130">
        <f t="shared" si="0"/>
        <v>3000</v>
      </c>
      <c r="S12" s="128">
        <f t="shared" si="0"/>
        <v>0</v>
      </c>
      <c r="T12" s="252">
        <f>SUM(U12:AE12)</f>
        <v>-15000</v>
      </c>
      <c r="U12" s="127">
        <f t="shared" ref="U12:AE12" si="1">U209+U120+U16+U246</f>
        <v>0</v>
      </c>
      <c r="V12" s="282">
        <f t="shared" si="1"/>
        <v>-15000</v>
      </c>
      <c r="W12" s="128">
        <f t="shared" si="1"/>
        <v>0</v>
      </c>
      <c r="X12" s="297">
        <f t="shared" si="1"/>
        <v>5000</v>
      </c>
      <c r="Y12" s="129">
        <f t="shared" si="1"/>
        <v>0</v>
      </c>
      <c r="Z12" s="130">
        <f t="shared" si="1"/>
        <v>-25000</v>
      </c>
      <c r="AA12" s="130">
        <f t="shared" si="1"/>
        <v>20000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7333600</v>
      </c>
      <c r="AG12" s="450">
        <f t="shared" ref="AG12:AQ12" si="2">AG209+AG120+AG16+AG246</f>
        <v>0</v>
      </c>
      <c r="AH12" s="451">
        <f t="shared" si="2"/>
        <v>537000</v>
      </c>
      <c r="AI12" s="452">
        <f t="shared" si="2"/>
        <v>0</v>
      </c>
      <c r="AJ12" s="453">
        <f t="shared" si="2"/>
        <v>6208100</v>
      </c>
      <c r="AK12" s="454">
        <f t="shared" si="2"/>
        <v>11500</v>
      </c>
      <c r="AL12" s="455">
        <f t="shared" si="2"/>
        <v>422500</v>
      </c>
      <c r="AM12" s="455">
        <f t="shared" si="2"/>
        <v>60000</v>
      </c>
      <c r="AN12" s="455">
        <f t="shared" si="2"/>
        <v>81500</v>
      </c>
      <c r="AO12" s="455">
        <f t="shared" si="2"/>
        <v>10000</v>
      </c>
      <c r="AP12" s="455">
        <f t="shared" si="2"/>
        <v>3000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40" t="s">
        <v>82</v>
      </c>
      <c r="B13" s="641"/>
      <c r="C13" s="641"/>
      <c r="D13" s="641"/>
      <c r="E13" s="641"/>
      <c r="F13" s="641"/>
      <c r="G13" s="64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43" t="s">
        <v>72</v>
      </c>
      <c r="B15" s="644"/>
      <c r="C15" s="644"/>
      <c r="D15" s="644"/>
      <c r="E15" s="644"/>
      <c r="F15" s="644"/>
      <c r="G15" s="64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9" t="s">
        <v>96</v>
      </c>
      <c r="B16" s="620"/>
      <c r="C16" s="620"/>
      <c r="D16" s="617" t="s">
        <v>97</v>
      </c>
      <c r="E16" s="617"/>
      <c r="F16" s="617"/>
      <c r="G16" s="618"/>
      <c r="H16" s="97">
        <f>SUM(I16:S16)</f>
        <v>40000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40000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25000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0</v>
      </c>
      <c r="X16" s="98">
        <f t="shared" si="4"/>
        <v>5000</v>
      </c>
      <c r="Y16" s="98">
        <f t="shared" si="4"/>
        <v>0</v>
      </c>
      <c r="Z16" s="98">
        <f t="shared" si="4"/>
        <v>0</v>
      </c>
      <c r="AA16" s="98">
        <f t="shared" si="4"/>
        <v>20000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65000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0</v>
      </c>
      <c r="AJ16" s="462">
        <f t="shared" si="5"/>
        <v>5000</v>
      </c>
      <c r="AK16" s="462">
        <f t="shared" si="5"/>
        <v>0</v>
      </c>
      <c r="AL16" s="462">
        <f t="shared" si="5"/>
        <v>0</v>
      </c>
      <c r="AM16" s="462">
        <f t="shared" si="5"/>
        <v>60000</v>
      </c>
      <c r="AN16" s="462">
        <f t="shared" si="5"/>
        <v>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9" t="s">
        <v>139</v>
      </c>
      <c r="AU16" s="589"/>
      <c r="AV16" s="589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2" t="s">
        <v>289</v>
      </c>
      <c r="B17" s="583"/>
      <c r="C17" s="583"/>
      <c r="D17" s="584" t="s">
        <v>290</v>
      </c>
      <c r="E17" s="584"/>
      <c r="F17" s="584"/>
      <c r="G17" s="585"/>
      <c r="H17" s="83">
        <f>SUM(I17:S17)</f>
        <v>40000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40000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40000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40000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8" t="s">
        <v>139</v>
      </c>
      <c r="AU17" s="588"/>
      <c r="AV17" s="58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8" t="s">
        <v>16</v>
      </c>
      <c r="E18" s="578"/>
      <c r="F18" s="578"/>
      <c r="G18" s="579"/>
      <c r="H18" s="75">
        <f t="shared" ref="H18:H25" si="10">SUM(I18:S18)</f>
        <v>40000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40000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40000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40000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6">
        <v>31</v>
      </c>
      <c r="B19" s="577"/>
      <c r="C19" s="90"/>
      <c r="D19" s="578" t="s">
        <v>0</v>
      </c>
      <c r="E19" s="578"/>
      <c r="F19" s="578"/>
      <c r="G19" s="579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80" t="s">
        <v>1</v>
      </c>
      <c r="E20" s="580"/>
      <c r="F20" s="580"/>
      <c r="G20" s="581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SUMIFS($H$16:$H$317,$C$16:$C$317,$AS20)</f>
        <v>5138500</v>
      </c>
      <c r="AU20" s="194">
        <f>SUMIFS($T$16:$T$317,$C$16:$C$317,$AS20)</f>
        <v>0</v>
      </c>
      <c r="AV20" s="194">
        <f>SUMIFS($AF$16:$AF$317,$C$16:$C$317,$AS20)</f>
        <v>5138500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80" t="s">
        <v>2</v>
      </c>
      <c r="E21" s="580"/>
      <c r="F21" s="580"/>
      <c r="G21" s="581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SUMIFS($H$16:$H$317,$C$16:$C$317,$AS21)</f>
        <v>166500</v>
      </c>
      <c r="AU21" s="194">
        <f>SUMIFS($T$16:$T$317,$C$16:$C$317,$AS21)</f>
        <v>0</v>
      </c>
      <c r="AV21" s="194">
        <f>SUMIFS($AF$16:$AF$317,$C$16:$C$317,$AS21)</f>
        <v>166500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80" t="s">
        <v>3</v>
      </c>
      <c r="E22" s="580"/>
      <c r="F22" s="580"/>
      <c r="G22" s="581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SUMIFS($H$16:$H$317,$C$16:$C$317,$AS22)</f>
        <v>736500</v>
      </c>
      <c r="AU22" s="194">
        <f>SUMIFS($T$16:$T$317,$C$16:$C$317,$AS22)</f>
        <v>0</v>
      </c>
      <c r="AV22" s="194">
        <f>SUMIFS($AF$16:$AF$317,$C$16:$C$317,$AS22)</f>
        <v>736500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6">
        <v>32</v>
      </c>
      <c r="B23" s="577"/>
      <c r="C23" s="90"/>
      <c r="D23" s="578" t="s">
        <v>4</v>
      </c>
      <c r="E23" s="578"/>
      <c r="F23" s="578"/>
      <c r="G23" s="579"/>
      <c r="H23" s="75">
        <f t="shared" si="10"/>
        <v>40000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40000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40000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40000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80" t="s">
        <v>5</v>
      </c>
      <c r="E24" s="580"/>
      <c r="F24" s="580"/>
      <c r="G24" s="581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SUMIFS($H$16:$H$317,$C$16:$C$317,$AS24)</f>
        <v>270000</v>
      </c>
      <c r="AU24" s="194">
        <f>SUMIFS($T$16:$T$317,$C$16:$C$317,$AS24)</f>
        <v>0</v>
      </c>
      <c r="AV24" s="194">
        <f>SUMIFS($AF$16:$AF$317,$C$16:$C$317,$AS24)</f>
        <v>270000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80" t="s">
        <v>6</v>
      </c>
      <c r="E25" s="580"/>
      <c r="F25" s="580"/>
      <c r="G25" s="581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SUMIFS($H$16:$H$317,$C$16:$C$317,$AS25)</f>
        <v>688500</v>
      </c>
      <c r="AU25" s="194">
        <f>SUMIFS($T$16:$T$317,$C$16:$C$317,$AS25)</f>
        <v>-24000</v>
      </c>
      <c r="AV25" s="194">
        <f>SUMIFS($AF$16:$AF$317,$C$16:$C$317,$AS25)</f>
        <v>664500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80" t="s">
        <v>7</v>
      </c>
      <c r="E26" s="580"/>
      <c r="F26" s="580"/>
      <c r="G26" s="581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SUMIFS($H$16:$H$317,$C$16:$C$317,$AS26)</f>
        <v>124600</v>
      </c>
      <c r="AU26" s="194">
        <f>SUMIFS($T$16:$T$317,$C$16:$C$317,$AS26)</f>
        <v>9000</v>
      </c>
      <c r="AV26" s="194">
        <f>SUMIFS($AF$16:$AF$317,$C$16:$C$317,$AS26)</f>
        <v>133600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80" t="s">
        <v>8</v>
      </c>
      <c r="E27" s="580"/>
      <c r="F27" s="580"/>
      <c r="G27" s="581"/>
      <c r="H27" s="76">
        <f t="shared" ref="H27:H35" si="85">SUM(I27:S27)</f>
        <v>40000</v>
      </c>
      <c r="I27" s="80"/>
      <c r="J27" s="94"/>
      <c r="K27" s="82"/>
      <c r="L27" s="302"/>
      <c r="M27" s="118"/>
      <c r="N27" s="81"/>
      <c r="O27" s="81">
        <v>40000</v>
      </c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40000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40000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SUMIFS($H$16:$H$317,$C$16:$C$317,$AS27)</f>
        <v>0</v>
      </c>
      <c r="AU27" s="194">
        <f>SUMIFS($T$16:$T$317,$C$16:$C$317,$AS27)</f>
        <v>0</v>
      </c>
      <c r="AV27" s="194">
        <f>SUMIFS($AF$16:$AF$317,$C$16:$C$317,$AS27)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6">
        <v>34</v>
      </c>
      <c r="B28" s="577"/>
      <c r="C28" s="90"/>
      <c r="D28" s="578" t="s">
        <v>9</v>
      </c>
      <c r="E28" s="578"/>
      <c r="F28" s="578"/>
      <c r="G28" s="579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SUMIFS($H$16:$H$317,$C$16:$C$317,$AS28)</f>
        <v>140400</v>
      </c>
      <c r="AU28" s="194">
        <f>SUMIFS($T$16:$T$317,$C$16:$C$317,$AS28)</f>
        <v>0</v>
      </c>
      <c r="AV28" s="194">
        <f>SUMIFS($AF$16:$AF$317,$C$16:$C$317,$AS28)</f>
        <v>140400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80" t="s">
        <v>80</v>
      </c>
      <c r="E29" s="580"/>
      <c r="F29" s="580"/>
      <c r="G29" s="581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80" t="s">
        <v>10</v>
      </c>
      <c r="E30" s="580"/>
      <c r="F30" s="580"/>
      <c r="G30" s="581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SUMIFS($H$16:$H$317,$C$16:$C$317,$AS30)</f>
        <v>0</v>
      </c>
      <c r="AU30" s="194">
        <f>SUMIFS($T$16:$T$317,$C$16:$C$317,$AS30)</f>
        <v>0</v>
      </c>
      <c r="AV30" s="194">
        <f>SUMIFS($AF$16:$AF$317,$C$16:$C$317,$AS30)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6">
        <v>35</v>
      </c>
      <c r="B31" s="577"/>
      <c r="C31" s="90"/>
      <c r="D31" s="578" t="s">
        <v>9</v>
      </c>
      <c r="E31" s="578"/>
      <c r="F31" s="578"/>
      <c r="G31" s="579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SUMIFS($H$16:$H$317,$C$16:$C$317,$AS31)</f>
        <v>6000</v>
      </c>
      <c r="AU31" s="194">
        <f>SUMIFS($T$16:$T$317,$C$16:$C$317,$AS31)</f>
        <v>0</v>
      </c>
      <c r="AV31" s="194">
        <f>SUMIFS($AF$16:$AF$317,$C$16:$C$317,$AS31)</f>
        <v>6000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80" t="s">
        <v>292</v>
      </c>
      <c r="E32" s="580"/>
      <c r="F32" s="580"/>
      <c r="G32" s="581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6">
        <v>36</v>
      </c>
      <c r="B33" s="577"/>
      <c r="C33" s="90"/>
      <c r="D33" s="578" t="s">
        <v>269</v>
      </c>
      <c r="E33" s="578"/>
      <c r="F33" s="578"/>
      <c r="G33" s="579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SUMIFS($H$16:$H$317,$C$16:$C$317,$AS33)</f>
        <v>0</v>
      </c>
      <c r="AU33" s="194">
        <f>SUMIFS($T$16:$T$317,$C$16:$C$317,$AS33)</f>
        <v>0</v>
      </c>
      <c r="AV33" s="194">
        <f>SUMIFS($AF$16:$AF$317,$C$16:$C$317,$AS33)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80" t="s">
        <v>193</v>
      </c>
      <c r="E34" s="580"/>
      <c r="F34" s="580"/>
      <c r="G34" s="581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6" t="s">
        <v>17</v>
      </c>
      <c r="E35" s="586"/>
      <c r="F35" s="586"/>
      <c r="G35" s="587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SUMIFS($H$16:$H$317,$C$16:$C$317,$AS35)</f>
        <v>0</v>
      </c>
      <c r="AU35" s="194">
        <f>SUMIFS($T$16:$T$317,$C$16:$C$317,$AS35)</f>
        <v>0</v>
      </c>
      <c r="AV35" s="194">
        <f>SUMIFS($AF$16:$AF$317,$C$16:$C$317,$AS35)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6">
        <v>42</v>
      </c>
      <c r="B36" s="577"/>
      <c r="C36" s="484"/>
      <c r="D36" s="578" t="s">
        <v>45</v>
      </c>
      <c r="E36" s="578"/>
      <c r="F36" s="578"/>
      <c r="G36" s="579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SUMIFS($H$16:$H$317,$C$16:$C$317,$AS36)</f>
        <v>0</v>
      </c>
      <c r="AU36" s="194">
        <f>SUMIFS($T$16:$T$317,$C$16:$C$317,$AS36)</f>
        <v>0</v>
      </c>
      <c r="AV36" s="194">
        <f>SUMIFS($AF$16:$AF$317,$C$16:$C$317,$AS36)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80" t="s">
        <v>71</v>
      </c>
      <c r="E37" s="580"/>
      <c r="F37" s="580"/>
      <c r="G37" s="581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80" t="s">
        <v>11</v>
      </c>
      <c r="E38" s="580"/>
      <c r="F38" s="580"/>
      <c r="G38" s="581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SUMIFS($H$16:$H$317,$C$16:$C$317,$AS38)</f>
        <v>0</v>
      </c>
      <c r="AU38" s="194">
        <f>SUMIFS($T$16:$T$317,$C$16:$C$317,$AS38)</f>
        <v>0</v>
      </c>
      <c r="AV38" s="194">
        <f>SUMIFS($AF$16:$AF$317,$C$16:$C$317,$AS38)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80" t="s">
        <v>89</v>
      </c>
      <c r="E39" s="580"/>
      <c r="F39" s="580"/>
      <c r="G39" s="581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80" t="s">
        <v>46</v>
      </c>
      <c r="E40" s="580"/>
      <c r="F40" s="580"/>
      <c r="G40" s="581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SUMIFS($H$16:$H$317,$C$16:$C$317,$AS40)</f>
        <v>0</v>
      </c>
      <c r="AU40" s="194">
        <f>SUMIFS($T$16:$T$317,$C$16:$C$317,$AS40)</f>
        <v>0</v>
      </c>
      <c r="AV40" s="194">
        <f>SUMIFS($AF$16:$AF$317,$C$16:$C$317,$AS40)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80" t="s">
        <v>85</v>
      </c>
      <c r="E41" s="580"/>
      <c r="F41" s="580"/>
      <c r="G41" s="581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SUMIFS($H$16:$H$317,$C$16:$C$317,$AS41)</f>
        <v>42000</v>
      </c>
      <c r="AU41" s="194">
        <f>SUMIFS($T$16:$T$317,$C$16:$C$317,$AS41)</f>
        <v>0</v>
      </c>
      <c r="AV41" s="194">
        <f>SUMIFS($AF$16:$AF$317,$C$16:$C$317,$AS41)</f>
        <v>42000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3">
        <v>45</v>
      </c>
      <c r="B42" s="554"/>
      <c r="C42" s="482"/>
      <c r="D42" s="551" t="s">
        <v>86</v>
      </c>
      <c r="E42" s="551"/>
      <c r="F42" s="551"/>
      <c r="G42" s="552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SUMIFS($H$16:$H$317,$C$16:$C$317,$AS42)</f>
        <v>0</v>
      </c>
      <c r="AU42" s="194">
        <f>SUMIFS($T$16:$T$317,$C$16:$C$317,$AS42)</f>
        <v>0</v>
      </c>
      <c r="AV42" s="194">
        <f>SUMIFS($AF$16:$AF$317,$C$16:$C$317,$AS42)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80" t="s">
        <v>87</v>
      </c>
      <c r="E43" s="580"/>
      <c r="F43" s="580"/>
      <c r="G43" s="581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SUMIFS($H$16:$H$317,$C$16:$C$317,$AS43)</f>
        <v>0</v>
      </c>
      <c r="AU43" s="194">
        <f>SUMIFS($T$16:$T$317,$C$16:$C$317,$AS43)</f>
        <v>0</v>
      </c>
      <c r="AV43" s="194">
        <f>SUMIFS($AF$16:$AF$317,$C$16:$C$317,$AS43)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80" t="s">
        <v>91</v>
      </c>
      <c r="E44" s="580"/>
      <c r="F44" s="580"/>
      <c r="G44" s="581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SUMIFS($H$16:$H$317,$C$16:$C$317,$AS44)</f>
        <v>0</v>
      </c>
      <c r="AU44" s="194">
        <f>SUMIFS($T$16:$T$317,$C$16:$C$317,$AS44)</f>
        <v>0</v>
      </c>
      <c r="AV44" s="194">
        <f>SUMIFS($AF$16:$AF$317,$C$16:$C$317,$AS44)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2" t="s">
        <v>121</v>
      </c>
      <c r="B46" s="583"/>
      <c r="C46" s="583"/>
      <c r="D46" s="584" t="s">
        <v>145</v>
      </c>
      <c r="E46" s="584"/>
      <c r="F46" s="584"/>
      <c r="G46" s="585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8" t="s">
        <v>16</v>
      </c>
      <c r="E47" s="578"/>
      <c r="F47" s="578"/>
      <c r="G47" s="579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SUMIFS($H$16:$H$251,$C$16:$C$251,$AS47)</f>
        <v>5138500</v>
      </c>
      <c r="AU47" s="388">
        <f>SUMIFS($T$16:$T$251,$C$16:$C$251,$AS47)</f>
        <v>0</v>
      </c>
      <c r="AV47" s="388">
        <f>SUMIFS($AF$16:$AF$251,$C$16:$C$251,$AS47)</f>
        <v>5138500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6">
        <v>31</v>
      </c>
      <c r="B48" s="577"/>
      <c r="C48" s="90"/>
      <c r="D48" s="578" t="s">
        <v>0</v>
      </c>
      <c r="E48" s="578"/>
      <c r="F48" s="578"/>
      <c r="G48" s="579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SUMIFS($H$16:$H$251,$C$16:$C$251,$AS48)</f>
        <v>166500</v>
      </c>
      <c r="AU48" s="388">
        <f>SUMIFS($T$16:$T$251,$C$16:$C$251,$AS48)</f>
        <v>0</v>
      </c>
      <c r="AV48" s="388">
        <f>SUMIFS($AF$16:$AF$251,$C$16:$C$251,$AS48)</f>
        <v>166500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80" t="s">
        <v>1</v>
      </c>
      <c r="E49" s="580"/>
      <c r="F49" s="580"/>
      <c r="G49" s="580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SUMIFS($H$16:$H$251,$C$16:$C$251,$AS49)</f>
        <v>736500</v>
      </c>
      <c r="AU49" s="388">
        <f>SUMIFS($T$16:$T$251,$C$16:$C$251,$AS49)</f>
        <v>0</v>
      </c>
      <c r="AV49" s="388">
        <f>SUMIFS($AF$16:$AF$251,$C$16:$C$251,$AS49)</f>
        <v>736500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80" t="s">
        <v>2</v>
      </c>
      <c r="E50" s="580"/>
      <c r="F50" s="580"/>
      <c r="G50" s="581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80" t="s">
        <v>3</v>
      </c>
      <c r="E51" s="580"/>
      <c r="F51" s="580"/>
      <c r="G51" s="580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SUMIFS($H$16:$H$251,$C$16:$C$251,$AS51)</f>
        <v>270000</v>
      </c>
      <c r="AU51" s="388">
        <f>SUMIFS($T$16:$T$251,$C$16:$C$251,$AS51)</f>
        <v>0</v>
      </c>
      <c r="AV51" s="388">
        <f>SUMIFS($AF$16:$AF$251,$C$16:$C$251,$AS51)</f>
        <v>270000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6">
        <v>32</v>
      </c>
      <c r="B52" s="577"/>
      <c r="C52" s="90"/>
      <c r="D52" s="578" t="s">
        <v>4</v>
      </c>
      <c r="E52" s="578"/>
      <c r="F52" s="578"/>
      <c r="G52" s="579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SUMIFS($H$16:$H$251,$C$16:$C$251,$AS52)</f>
        <v>688500</v>
      </c>
      <c r="AU52" s="388">
        <f>SUMIFS($T$16:$T$251,$C$16:$C$251,$AS52)</f>
        <v>-24000</v>
      </c>
      <c r="AV52" s="388">
        <f>SUMIFS($AF$16:$AF$251,$C$16:$C$251,$AS52)</f>
        <v>664500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80" t="s">
        <v>5</v>
      </c>
      <c r="E53" s="580"/>
      <c r="F53" s="580"/>
      <c r="G53" s="580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SUMIFS($H$16:$H$251,$C$16:$C$251,$AS53)</f>
        <v>124600</v>
      </c>
      <c r="AU53" s="388">
        <f>SUMIFS($T$16:$T$251,$C$16:$C$251,$AS53)</f>
        <v>9000</v>
      </c>
      <c r="AV53" s="388">
        <f>SUMIFS($AF$16:$AF$251,$C$16:$C$251,$AS53)</f>
        <v>133600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80" t="s">
        <v>6</v>
      </c>
      <c r="E54" s="580"/>
      <c r="F54" s="580"/>
      <c r="G54" s="580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SUMIFS($H$16:$H$251,$C$16:$C$251,$AS54)</f>
        <v>0</v>
      </c>
      <c r="AU54" s="388">
        <f>SUMIFS($T$16:$T$251,$C$16:$C$251,$AS54)</f>
        <v>0</v>
      </c>
      <c r="AV54" s="388">
        <f>SUMIFS($AF$16:$AF$251,$C$16:$C$251,$AS54)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80" t="s">
        <v>7</v>
      </c>
      <c r="E55" s="580"/>
      <c r="F55" s="580"/>
      <c r="G55" s="580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SUMIFS($H$16:$H$251,$C$16:$C$251,$AS55)</f>
        <v>140400</v>
      </c>
      <c r="AU55" s="388">
        <f>SUMIFS($T$16:$T$251,$C$16:$C$251,$AS55)</f>
        <v>0</v>
      </c>
      <c r="AV55" s="388">
        <f>SUMIFS($AF$16:$AF$251,$C$16:$C$251,$AS55)</f>
        <v>140400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80" t="s">
        <v>8</v>
      </c>
      <c r="E56" s="580"/>
      <c r="F56" s="580"/>
      <c r="G56" s="581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6">
        <v>36</v>
      </c>
      <c r="B57" s="577"/>
      <c r="C57" s="90"/>
      <c r="D57" s="578" t="s">
        <v>269</v>
      </c>
      <c r="E57" s="578"/>
      <c r="F57" s="578"/>
      <c r="G57" s="579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SUMIFS($H$16:$H$251,$C$16:$C$251,$AS57)</f>
        <v>0</v>
      </c>
      <c r="AU57" s="388">
        <f>SUMIFS($T$16:$T$251,$C$16:$C$251,$AS57)</f>
        <v>0</v>
      </c>
      <c r="AV57" s="388">
        <f>SUMIFS($AF$16:$AF$251,$C$16:$C$251,$AS57)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80" t="s">
        <v>193</v>
      </c>
      <c r="E58" s="580"/>
      <c r="F58" s="580"/>
      <c r="G58" s="581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SUMIFS($H$16:$H$251,$C$16:$C$251,$AS58)</f>
        <v>6000</v>
      </c>
      <c r="AU58" s="388">
        <f>SUMIFS($T$16:$T$251,$C$16:$C$251,$AS58)</f>
        <v>0</v>
      </c>
      <c r="AV58" s="388">
        <f>SUMIFS($AF$16:$AF$251,$C$16:$C$251,$AS58)</f>
        <v>6000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6" t="s">
        <v>17</v>
      </c>
      <c r="E59" s="586"/>
      <c r="F59" s="586"/>
      <c r="G59" s="587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6">
        <v>42</v>
      </c>
      <c r="B60" s="577"/>
      <c r="C60" s="437"/>
      <c r="D60" s="578" t="s">
        <v>45</v>
      </c>
      <c r="E60" s="578"/>
      <c r="F60" s="578"/>
      <c r="G60" s="579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SUMIFS($H$16:$H$251,$C$16:$C$251,$AS60)</f>
        <v>0</v>
      </c>
      <c r="AU60" s="388">
        <f>SUMIFS($T$16:$T$251,$C$16:$C$251,$AS60)</f>
        <v>0</v>
      </c>
      <c r="AV60" s="388">
        <f>SUMIFS($AF$16:$AF$251,$C$16:$C$251,$AS60)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80" t="s">
        <v>71</v>
      </c>
      <c r="E61" s="580"/>
      <c r="F61" s="580"/>
      <c r="G61" s="580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80" t="s">
        <v>11</v>
      </c>
      <c r="E62" s="580"/>
      <c r="F62" s="580"/>
      <c r="G62" s="581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SUMIFS($H$16:$H$251,$C$16:$C$251,$AS62)</f>
        <v>0</v>
      </c>
      <c r="AU62" s="388">
        <f>SUMIFS($T$16:$T$251,$C$16:$C$251,$AS62)</f>
        <v>0</v>
      </c>
      <c r="AV62" s="388">
        <f>SUMIFS($AF$16:$AF$251,$C$16:$C$251,$AS62)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80" t="s">
        <v>89</v>
      </c>
      <c r="E63" s="580"/>
      <c r="F63" s="580"/>
      <c r="G63" s="581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80" t="s">
        <v>46</v>
      </c>
      <c r="E64" s="580"/>
      <c r="F64" s="580"/>
      <c r="G64" s="581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SUMIFS($H$16:$H$251,$C$16:$C$251,$AS64)</f>
        <v>0</v>
      </c>
      <c r="AU64" s="388">
        <f>SUMIFS($T$16:$T$251,$C$16:$C$251,$AS64)</f>
        <v>0</v>
      </c>
      <c r="AV64" s="388">
        <f>SUMIFS($AF$16:$AF$251,$C$16:$C$251,$AS64)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80" t="s">
        <v>85</v>
      </c>
      <c r="E65" s="580"/>
      <c r="F65" s="580"/>
      <c r="G65" s="581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SUMIFS($H$16:$H$251,$C$16:$C$251,$AS65)</f>
        <v>42000</v>
      </c>
      <c r="AU65" s="388">
        <f>SUMIFS($T$16:$T$251,$C$16:$C$251,$AS65)</f>
        <v>0</v>
      </c>
      <c r="AV65" s="388">
        <f>SUMIFS($AF$16:$AF$251,$C$16:$C$251,$AS65)</f>
        <v>42000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53">
        <v>45</v>
      </c>
      <c r="B66" s="554"/>
      <c r="C66" s="431"/>
      <c r="D66" s="551" t="s">
        <v>86</v>
      </c>
      <c r="E66" s="551"/>
      <c r="F66" s="551"/>
      <c r="G66" s="551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SUMIFS($H$16:$H$251,$C$16:$C$251,$AS66)</f>
        <v>0</v>
      </c>
      <c r="AU66" s="388">
        <f>SUMIFS($T$16:$T$251,$C$16:$C$251,$AS66)</f>
        <v>0</v>
      </c>
      <c r="AV66" s="388">
        <f>SUMIFS($AF$16:$AF$251,$C$16:$C$251,$AS66)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80" t="s">
        <v>87</v>
      </c>
      <c r="E67" s="580"/>
      <c r="F67" s="580"/>
      <c r="G67" s="580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SUMIFS($H$16:$H$251,$C$16:$C$251,$AS67)</f>
        <v>0</v>
      </c>
      <c r="AU67" s="388">
        <f>SUMIFS($T$16:$T$251,$C$16:$C$251,$AS67)</f>
        <v>0</v>
      </c>
      <c r="AV67" s="388">
        <f>SUMIFS($AF$16:$AF$251,$C$16:$C$251,$AS67)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80" t="s">
        <v>91</v>
      </c>
      <c r="E68" s="580"/>
      <c r="F68" s="580"/>
      <c r="G68" s="580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SUMIFS($H$16:$H$251,$C$16:$C$251,$AS68)</f>
        <v>0</v>
      </c>
      <c r="AU68" s="388">
        <f>SUMIFS($T$16:$T$251,$C$16:$C$251,$AS68)</f>
        <v>0</v>
      </c>
      <c r="AV68" s="388">
        <f>SUMIFS($AF$16:$AF$251,$C$16:$C$251,$AS68)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04" t="s">
        <v>149</v>
      </c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U69" s="604" t="s">
        <v>149</v>
      </c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276"/>
      <c r="AG69" s="604" t="s">
        <v>149</v>
      </c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SUMIFS($H$16:$H$251,$C$16:$C$251,$AS70)</f>
        <v>0</v>
      </c>
      <c r="AU70" s="388">
        <f>SUMIFS($T$16:$T$251,$C$16:$C$251,$AS70)</f>
        <v>0</v>
      </c>
      <c r="AV70" s="388">
        <f>SUMIFS($AF$16:$AF$251,$C$16:$C$251,$AS70)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2" t="s">
        <v>152</v>
      </c>
      <c r="B71" s="583"/>
      <c r="C71" s="583"/>
      <c r="D71" s="584" t="s">
        <v>151</v>
      </c>
      <c r="E71" s="584"/>
      <c r="F71" s="584"/>
      <c r="G71" s="585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SUMIFS($H$16:$H$251,$C$16:$C$251,$AS71)</f>
        <v>0</v>
      </c>
      <c r="AU71" s="388">
        <f>SUMIFS($T$16:$T$251,$C$16:$C$251,$AS71)</f>
        <v>0</v>
      </c>
      <c r="AV71" s="388">
        <f>SUMIFS($AF$16:$AF$251,$C$16:$C$251,$AS71)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8" t="s">
        <v>16</v>
      </c>
      <c r="E72" s="578"/>
      <c r="F72" s="578"/>
      <c r="G72" s="579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6">
        <v>31</v>
      </c>
      <c r="B73" s="577"/>
      <c r="C73" s="90"/>
      <c r="D73" s="578" t="s">
        <v>0</v>
      </c>
      <c r="E73" s="578"/>
      <c r="F73" s="578"/>
      <c r="G73" s="579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SUMIFS($H$16:$H$251,$C$16:$C$251,$AS73)</f>
        <v>0</v>
      </c>
      <c r="AU73" s="444">
        <f>SUMIFS($T$16:$T$251,$C$16:$C$251,$AS73)</f>
        <v>0</v>
      </c>
      <c r="AV73" s="444">
        <f>SUMIFS($AF$16:$AF$251,$C$16:$C$251,$AS73)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80" t="s">
        <v>1</v>
      </c>
      <c r="E74" s="580"/>
      <c r="F74" s="580"/>
      <c r="G74" s="580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SUMIFS($H$16:$H$251,$C$16:$C$251,$AS74)</f>
        <v>0</v>
      </c>
      <c r="AU74" s="446">
        <f>SUMIFS($T$16:$T$251,$C$16:$C$251,$AS74)</f>
        <v>0</v>
      </c>
      <c r="AV74" s="446">
        <f>SUMIFS($AF$16:$AF$251,$C$16:$C$251,$AS74)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80" t="s">
        <v>2</v>
      </c>
      <c r="E75" s="580"/>
      <c r="F75" s="580"/>
      <c r="G75" s="581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7313000</v>
      </c>
      <c r="AU75" s="447">
        <f>SUM(AU47:AU74)</f>
        <v>-15000</v>
      </c>
      <c r="AV75" s="447">
        <f>SUM(AV47:AV74)</f>
        <v>7298000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80" t="s">
        <v>3</v>
      </c>
      <c r="E76" s="580"/>
      <c r="F76" s="580"/>
      <c r="G76" s="580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6">
        <v>32</v>
      </c>
      <c r="B77" s="577"/>
      <c r="C77" s="90"/>
      <c r="D77" s="578" t="s">
        <v>4</v>
      </c>
      <c r="E77" s="578"/>
      <c r="F77" s="578"/>
      <c r="G77" s="579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80" t="s">
        <v>5</v>
      </c>
      <c r="E78" s="580"/>
      <c r="F78" s="580"/>
      <c r="G78" s="580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80" t="s">
        <v>6</v>
      </c>
      <c r="E79" s="580"/>
      <c r="F79" s="580"/>
      <c r="G79" s="580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80" t="s">
        <v>7</v>
      </c>
      <c r="E80" s="580"/>
      <c r="F80" s="580"/>
      <c r="G80" s="580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80" t="s">
        <v>8</v>
      </c>
      <c r="E81" s="580"/>
      <c r="F81" s="580"/>
      <c r="G81" s="581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SUMIFS($H$16:$H$251,$C$16:$C$251,$AS82)</f>
        <v>0</v>
      </c>
      <c r="AU82" s="388">
        <f>SUMIFS($T$16:$T$251,$C$16:$C$251,$AS82)</f>
        <v>0</v>
      </c>
      <c r="AV82" s="388">
        <f>SUMIFS($AF$16:$AF$251,$C$16:$C$251,$AS82)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2" t="s">
        <v>293</v>
      </c>
      <c r="B83" s="583"/>
      <c r="C83" s="583"/>
      <c r="D83" s="584" t="s">
        <v>294</v>
      </c>
      <c r="E83" s="584"/>
      <c r="F83" s="584"/>
      <c r="G83" s="585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8" t="s">
        <v>16</v>
      </c>
      <c r="E84" s="578"/>
      <c r="F84" s="578"/>
      <c r="G84" s="579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6">
        <v>31</v>
      </c>
      <c r="B85" s="577"/>
      <c r="C85" s="90"/>
      <c r="D85" s="578" t="s">
        <v>0</v>
      </c>
      <c r="E85" s="578"/>
      <c r="F85" s="578"/>
      <c r="G85" s="579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80" t="s">
        <v>1</v>
      </c>
      <c r="E86" s="580"/>
      <c r="F86" s="580"/>
      <c r="G86" s="580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80" t="s">
        <v>2</v>
      </c>
      <c r="E87" s="580"/>
      <c r="F87" s="580"/>
      <c r="G87" s="581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80" t="s">
        <v>3</v>
      </c>
      <c r="E88" s="580"/>
      <c r="F88" s="580"/>
      <c r="G88" s="580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6">
        <v>32</v>
      </c>
      <c r="B89" s="577"/>
      <c r="C89" s="90"/>
      <c r="D89" s="578" t="s">
        <v>4</v>
      </c>
      <c r="E89" s="578"/>
      <c r="F89" s="578"/>
      <c r="G89" s="579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80" t="s">
        <v>5</v>
      </c>
      <c r="E90" s="580"/>
      <c r="F90" s="580"/>
      <c r="G90" s="580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80" t="s">
        <v>6</v>
      </c>
      <c r="E91" s="580"/>
      <c r="F91" s="580"/>
      <c r="G91" s="580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80" t="s">
        <v>7</v>
      </c>
      <c r="E92" s="580"/>
      <c r="F92" s="580"/>
      <c r="G92" s="580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80" t="s">
        <v>8</v>
      </c>
      <c r="E93" s="580"/>
      <c r="F93" s="580"/>
      <c r="G93" s="581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2" t="s">
        <v>295</v>
      </c>
      <c r="B95" s="583"/>
      <c r="C95" s="583"/>
      <c r="D95" s="584" t="s">
        <v>296</v>
      </c>
      <c r="E95" s="584"/>
      <c r="F95" s="584"/>
      <c r="G95" s="585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8" t="s">
        <v>16</v>
      </c>
      <c r="E96" s="578"/>
      <c r="F96" s="578"/>
      <c r="G96" s="579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6">
        <v>31</v>
      </c>
      <c r="B97" s="577"/>
      <c r="C97" s="90"/>
      <c r="D97" s="578" t="s">
        <v>0</v>
      </c>
      <c r="E97" s="578"/>
      <c r="F97" s="578"/>
      <c r="G97" s="579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80" t="s">
        <v>1</v>
      </c>
      <c r="E98" s="580"/>
      <c r="F98" s="580"/>
      <c r="G98" s="580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80" t="s">
        <v>2</v>
      </c>
      <c r="E99" s="580"/>
      <c r="F99" s="580"/>
      <c r="G99" s="581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80" t="s">
        <v>3</v>
      </c>
      <c r="E100" s="580"/>
      <c r="F100" s="580"/>
      <c r="G100" s="580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6">
        <v>32</v>
      </c>
      <c r="B101" s="577"/>
      <c r="C101" s="90"/>
      <c r="D101" s="578" t="s">
        <v>4</v>
      </c>
      <c r="E101" s="578"/>
      <c r="F101" s="578"/>
      <c r="G101" s="579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80" t="s">
        <v>5</v>
      </c>
      <c r="E102" s="580"/>
      <c r="F102" s="580"/>
      <c r="G102" s="580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80" t="s">
        <v>6</v>
      </c>
      <c r="E103" s="580"/>
      <c r="F103" s="580"/>
      <c r="G103" s="580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80" t="s">
        <v>7</v>
      </c>
      <c r="E104" s="580"/>
      <c r="F104" s="580"/>
      <c r="G104" s="580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80" t="s">
        <v>8</v>
      </c>
      <c r="E105" s="580"/>
      <c r="F105" s="580"/>
      <c r="G105" s="581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2" t="s">
        <v>297</v>
      </c>
      <c r="B107" s="583"/>
      <c r="C107" s="583"/>
      <c r="D107" s="584" t="s">
        <v>298</v>
      </c>
      <c r="E107" s="584"/>
      <c r="F107" s="584"/>
      <c r="G107" s="585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25000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5000</v>
      </c>
      <c r="Y107" s="120">
        <f t="shared" si="450"/>
        <v>0</v>
      </c>
      <c r="Z107" s="85">
        <f t="shared" si="450"/>
        <v>0</v>
      </c>
      <c r="AA107" s="85">
        <f t="shared" si="450"/>
        <v>20000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25000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5000</v>
      </c>
      <c r="AK107" s="120">
        <f t="shared" si="451"/>
        <v>0</v>
      </c>
      <c r="AL107" s="85">
        <f t="shared" si="451"/>
        <v>0</v>
      </c>
      <c r="AM107" s="85">
        <f t="shared" si="451"/>
        <v>20000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8" t="s">
        <v>16</v>
      </c>
      <c r="E108" s="578"/>
      <c r="F108" s="578"/>
      <c r="G108" s="579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25000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5000</v>
      </c>
      <c r="Y108" s="95">
        <f t="shared" si="455"/>
        <v>0</v>
      </c>
      <c r="Z108" s="78">
        <f t="shared" si="455"/>
        <v>0</v>
      </c>
      <c r="AA108" s="78">
        <f>AA109+AA113</f>
        <v>20000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25000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5000</v>
      </c>
      <c r="AK108" s="95">
        <f t="shared" si="457"/>
        <v>0</v>
      </c>
      <c r="AL108" s="78">
        <f t="shared" si="457"/>
        <v>0</v>
      </c>
      <c r="AM108" s="78">
        <f>AM109+AM113</f>
        <v>20000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6">
        <v>31</v>
      </c>
      <c r="B109" s="577"/>
      <c r="C109" s="90"/>
      <c r="D109" s="578" t="s">
        <v>0</v>
      </c>
      <c r="E109" s="578"/>
      <c r="F109" s="578"/>
      <c r="G109" s="579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80" t="s">
        <v>1</v>
      </c>
      <c r="E110" s="580"/>
      <c r="F110" s="580"/>
      <c r="G110" s="580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80" t="s">
        <v>2</v>
      </c>
      <c r="E111" s="580"/>
      <c r="F111" s="580"/>
      <c r="G111" s="581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80" t="s">
        <v>3</v>
      </c>
      <c r="E112" s="580"/>
      <c r="F112" s="580"/>
      <c r="G112" s="580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6">
        <v>32</v>
      </c>
      <c r="B113" s="577"/>
      <c r="C113" s="90"/>
      <c r="D113" s="578" t="s">
        <v>4</v>
      </c>
      <c r="E113" s="578"/>
      <c r="F113" s="578"/>
      <c r="G113" s="579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25000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5000</v>
      </c>
      <c r="Y113" s="95">
        <f t="shared" si="464"/>
        <v>0</v>
      </c>
      <c r="Z113" s="78">
        <f t="shared" si="464"/>
        <v>0</v>
      </c>
      <c r="AA113" s="78">
        <f>SUM(AA114:AA117)</f>
        <v>20000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25000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5000</v>
      </c>
      <c r="AK113" s="95">
        <f t="shared" si="465"/>
        <v>0</v>
      </c>
      <c r="AL113" s="78">
        <f t="shared" si="465"/>
        <v>0</v>
      </c>
      <c r="AM113" s="78">
        <f>SUM(AM114:AM117)</f>
        <v>20000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80" t="s">
        <v>5</v>
      </c>
      <c r="E114" s="580"/>
      <c r="F114" s="580"/>
      <c r="G114" s="580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80" t="s">
        <v>6</v>
      </c>
      <c r="E115" s="580"/>
      <c r="F115" s="580"/>
      <c r="G115" s="580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25000</v>
      </c>
      <c r="U115" s="80"/>
      <c r="V115" s="94"/>
      <c r="W115" s="82"/>
      <c r="X115" s="302">
        <v>5000</v>
      </c>
      <c r="Y115" s="118"/>
      <c r="Z115" s="81"/>
      <c r="AA115" s="81">
        <v>20000</v>
      </c>
      <c r="AB115" s="81"/>
      <c r="AC115" s="81"/>
      <c r="AD115" s="81"/>
      <c r="AE115" s="82"/>
      <c r="AF115" s="109">
        <f t="shared" si="456"/>
        <v>25000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5000</v>
      </c>
      <c r="AK115" s="290">
        <f t="shared" si="466"/>
        <v>0</v>
      </c>
      <c r="AL115" s="30">
        <f t="shared" si="466"/>
        <v>0</v>
      </c>
      <c r="AM115" s="30">
        <f t="shared" si="466"/>
        <v>20000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80" t="s">
        <v>7</v>
      </c>
      <c r="E116" s="580"/>
      <c r="F116" s="580"/>
      <c r="G116" s="580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80" t="s">
        <v>8</v>
      </c>
      <c r="E117" s="580"/>
      <c r="F117" s="580"/>
      <c r="G117" s="581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9" t="s">
        <v>122</v>
      </c>
      <c r="B120" s="620"/>
      <c r="C120" s="620"/>
      <c r="D120" s="617" t="s">
        <v>123</v>
      </c>
      <c r="E120" s="617"/>
      <c r="F120" s="617"/>
      <c r="G120" s="618"/>
      <c r="H120" s="97">
        <f>SUM(I120:S120)</f>
        <v>475600</v>
      </c>
      <c r="I120" s="98">
        <f>I121+I143+I155+I167+I176+I188+I196</f>
        <v>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35600</v>
      </c>
      <c r="M120" s="98">
        <f t="shared" si="468"/>
        <v>0</v>
      </c>
      <c r="N120" s="98">
        <f t="shared" si="468"/>
        <v>370500</v>
      </c>
      <c r="O120" s="98">
        <f t="shared" si="468"/>
        <v>0</v>
      </c>
      <c r="P120" s="98">
        <f t="shared" si="468"/>
        <v>69500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-25000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-25000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450600</v>
      </c>
      <c r="AG120" s="462">
        <f>AG121+AG143+AG155+AG167+AG176+AG188+AG196</f>
        <v>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35600</v>
      </c>
      <c r="AK120" s="462">
        <f t="shared" si="470"/>
        <v>0</v>
      </c>
      <c r="AL120" s="462">
        <f t="shared" si="470"/>
        <v>345500</v>
      </c>
      <c r="AM120" s="462">
        <f t="shared" si="470"/>
        <v>0</v>
      </c>
      <c r="AN120" s="462">
        <f t="shared" si="470"/>
        <v>69500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2" t="s">
        <v>305</v>
      </c>
      <c r="B121" s="583"/>
      <c r="C121" s="583"/>
      <c r="D121" s="584" t="s">
        <v>129</v>
      </c>
      <c r="E121" s="584"/>
      <c r="F121" s="584"/>
      <c r="G121" s="585"/>
      <c r="H121" s="83">
        <f>SUM(I121:S121)</f>
        <v>35600</v>
      </c>
      <c r="I121" s="84">
        <f t="shared" ref="I121:S121" si="471">I122+I133</f>
        <v>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35600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35600</v>
      </c>
      <c r="AG121" s="468">
        <f t="shared" ref="AG121:AQ121" si="477">AG122+AG133</f>
        <v>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35600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8" t="s">
        <v>16</v>
      </c>
      <c r="E122" s="578"/>
      <c r="F122" s="578"/>
      <c r="G122" s="579"/>
      <c r="H122" s="75">
        <f t="shared" ref="H122:H125" si="480">SUM(I122:S122)</f>
        <v>35600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35600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35600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35600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6">
        <v>32</v>
      </c>
      <c r="B123" s="577"/>
      <c r="C123" s="90"/>
      <c r="D123" s="578" t="s">
        <v>4</v>
      </c>
      <c r="E123" s="578"/>
      <c r="F123" s="578"/>
      <c r="G123" s="579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80" t="s">
        <v>5</v>
      </c>
      <c r="E124" s="580"/>
      <c r="F124" s="580"/>
      <c r="G124" s="580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80" t="s">
        <v>6</v>
      </c>
      <c r="E125" s="580"/>
      <c r="F125" s="580"/>
      <c r="G125" s="580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80" t="s">
        <v>7</v>
      </c>
      <c r="E126" s="580"/>
      <c r="F126" s="580"/>
      <c r="G126" s="580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80" t="s">
        <v>90</v>
      </c>
      <c r="E127" s="580"/>
      <c r="F127" s="580"/>
      <c r="G127" s="580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80" t="s">
        <v>8</v>
      </c>
      <c r="E128" s="580"/>
      <c r="F128" s="580"/>
      <c r="G128" s="581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76">
        <v>37</v>
      </c>
      <c r="B129" s="577"/>
      <c r="C129" s="90"/>
      <c r="D129" s="578" t="s">
        <v>307</v>
      </c>
      <c r="E129" s="578"/>
      <c r="F129" s="578"/>
      <c r="G129" s="579"/>
      <c r="H129" s="75">
        <f t="shared" si="506"/>
        <v>35600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35600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35600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35600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SUMIFS($H$16:$H$260,$C$16:$C$260,$AS129)</f>
        <v>0</v>
      </c>
      <c r="AU129" s="194">
        <f>SUMIFS($T$16:$T$260,$C$16:$C$260,$AS129)</f>
        <v>0</v>
      </c>
      <c r="AV129" s="194">
        <f>SUMIFS($AF$16:$AF$260,$C$16:$C$260,$AS129)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80" t="s">
        <v>308</v>
      </c>
      <c r="E130" s="580"/>
      <c r="F130" s="580"/>
      <c r="G130" s="581"/>
      <c r="H130" s="76">
        <f t="shared" si="506"/>
        <v>35600</v>
      </c>
      <c r="I130" s="80"/>
      <c r="J130" s="94"/>
      <c r="K130" s="82"/>
      <c r="L130" s="302">
        <v>35600</v>
      </c>
      <c r="M130" s="118"/>
      <c r="N130" s="81"/>
      <c r="O130" s="81"/>
      <c r="P130" s="81"/>
      <c r="Q130" s="81"/>
      <c r="R130" s="81"/>
      <c r="S130" s="82"/>
      <c r="T130" s="487">
        <f>SUM(U130:AE130)</f>
        <v>0</v>
      </c>
      <c r="U130" s="500"/>
      <c r="V130" s="321"/>
      <c r="W130" s="501"/>
      <c r="X130" s="502"/>
      <c r="Y130" s="503"/>
      <c r="Z130" s="504"/>
      <c r="AA130" s="504"/>
      <c r="AB130" s="504"/>
      <c r="AC130" s="504"/>
      <c r="AD130" s="504"/>
      <c r="AE130" s="501"/>
      <c r="AF130" s="487">
        <f>SUM(AG130:AQ130)</f>
        <v>35600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35600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76">
        <v>38</v>
      </c>
      <c r="B131" s="577"/>
      <c r="C131" s="90"/>
      <c r="D131" s="578" t="s">
        <v>147</v>
      </c>
      <c r="E131" s="578"/>
      <c r="F131" s="578"/>
      <c r="G131" s="579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80" t="s">
        <v>146</v>
      </c>
      <c r="E132" s="580"/>
      <c r="F132" s="580"/>
      <c r="G132" s="580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86" t="s">
        <v>17</v>
      </c>
      <c r="E133" s="586"/>
      <c r="F133" s="586"/>
      <c r="G133" s="587"/>
      <c r="H133" s="75">
        <f t="shared" si="506"/>
        <v>0</v>
      </c>
      <c r="I133" s="77">
        <f t="shared" ref="I133:S133" si="525">I134+I138</f>
        <v>0</v>
      </c>
      <c r="J133" s="61">
        <f t="shared" si="525"/>
        <v>0</v>
      </c>
      <c r="K133" s="79">
        <f t="shared" si="525"/>
        <v>0</v>
      </c>
      <c r="L133" s="301">
        <f t="shared" si="525"/>
        <v>0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0</v>
      </c>
      <c r="AG133" s="315">
        <f t="shared" ref="AG133:AQ133" si="527">AG134+AG138</f>
        <v>0</v>
      </c>
      <c r="AH133" s="263">
        <f t="shared" si="527"/>
        <v>0</v>
      </c>
      <c r="AI133" s="239">
        <f t="shared" si="527"/>
        <v>0</v>
      </c>
      <c r="AJ133" s="303">
        <f t="shared" si="527"/>
        <v>0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76">
        <v>42</v>
      </c>
      <c r="B134" s="577"/>
      <c r="C134" s="437"/>
      <c r="D134" s="578" t="s">
        <v>45</v>
      </c>
      <c r="E134" s="578"/>
      <c r="F134" s="578"/>
      <c r="G134" s="579"/>
      <c r="H134" s="75">
        <f>SUM(I134:S134)</f>
        <v>0</v>
      </c>
      <c r="I134" s="77">
        <f t="shared" ref="I134:S134" si="528">SUM(I135:I137)</f>
        <v>0</v>
      </c>
      <c r="J134" s="61">
        <f t="shared" si="528"/>
        <v>0</v>
      </c>
      <c r="K134" s="79">
        <f t="shared" si="528"/>
        <v>0</v>
      </c>
      <c r="L134" s="301">
        <f t="shared" si="528"/>
        <v>0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0</v>
      </c>
      <c r="AG134" s="315">
        <f t="shared" ref="AG134:AQ134" si="530">SUM(AG135:AG137)</f>
        <v>0</v>
      </c>
      <c r="AH134" s="263">
        <f t="shared" si="530"/>
        <v>0</v>
      </c>
      <c r="AI134" s="239">
        <f t="shared" si="530"/>
        <v>0</v>
      </c>
      <c r="AJ134" s="303">
        <f t="shared" si="530"/>
        <v>0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80" t="s">
        <v>11</v>
      </c>
      <c r="E135" s="580"/>
      <c r="F135" s="580"/>
      <c r="G135" s="581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80" t="s">
        <v>89</v>
      </c>
      <c r="E136" s="580"/>
      <c r="F136" s="580"/>
      <c r="G136" s="581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80" t="s">
        <v>46</v>
      </c>
      <c r="E137" s="580"/>
      <c r="F137" s="580"/>
      <c r="G137" s="581"/>
      <c r="H137" s="76">
        <f t="shared" ref="H137:H140" si="542">SUM(I137:S137)</f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0</v>
      </c>
      <c r="AG137" s="29">
        <f t="shared" si="531"/>
        <v>0</v>
      </c>
      <c r="AH137" s="92">
        <f t="shared" si="532"/>
        <v>0</v>
      </c>
      <c r="AI137" s="31">
        <f t="shared" si="533"/>
        <v>0</v>
      </c>
      <c r="AJ137" s="326">
        <f t="shared" si="534"/>
        <v>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53">
        <v>45</v>
      </c>
      <c r="B138" s="554"/>
      <c r="C138" s="431"/>
      <c r="D138" s="551" t="s">
        <v>86</v>
      </c>
      <c r="E138" s="551"/>
      <c r="F138" s="551"/>
      <c r="G138" s="551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80" t="s">
        <v>87</v>
      </c>
      <c r="E139" s="580"/>
      <c r="F139" s="580"/>
      <c r="G139" s="580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80" t="s">
        <v>91</v>
      </c>
      <c r="E140" s="580"/>
      <c r="F140" s="580"/>
      <c r="G140" s="580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05" t="s">
        <v>125</v>
      </c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391"/>
      <c r="U141" s="605" t="s">
        <v>125</v>
      </c>
      <c r="V141" s="605"/>
      <c r="W141" s="605"/>
      <c r="X141" s="605"/>
      <c r="Y141" s="605"/>
      <c r="Z141" s="605"/>
      <c r="AA141" s="605"/>
      <c r="AB141" s="605"/>
      <c r="AC141" s="605"/>
      <c r="AD141" s="605"/>
      <c r="AE141" s="605"/>
      <c r="AF141" s="276"/>
      <c r="AG141" s="607" t="s">
        <v>125</v>
      </c>
      <c r="AH141" s="607"/>
      <c r="AI141" s="607"/>
      <c r="AJ141" s="607"/>
      <c r="AK141" s="607"/>
      <c r="AL141" s="607"/>
      <c r="AM141" s="607"/>
      <c r="AN141" s="607"/>
      <c r="AO141" s="607"/>
      <c r="AP141" s="607"/>
      <c r="AQ141" s="608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654"/>
      <c r="AT142" s="654"/>
      <c r="AU142" s="654"/>
      <c r="AV142" s="654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2" t="s">
        <v>305</v>
      </c>
      <c r="B143" s="583"/>
      <c r="C143" s="583"/>
      <c r="D143" s="584" t="s">
        <v>124</v>
      </c>
      <c r="E143" s="584"/>
      <c r="F143" s="584"/>
      <c r="G143" s="585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78" t="s">
        <v>16</v>
      </c>
      <c r="E144" s="578"/>
      <c r="F144" s="578"/>
      <c r="G144" s="579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76">
        <v>31</v>
      </c>
      <c r="B145" s="577"/>
      <c r="C145" s="90"/>
      <c r="D145" s="578" t="s">
        <v>0</v>
      </c>
      <c r="E145" s="578"/>
      <c r="F145" s="578"/>
      <c r="G145" s="579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80" t="s">
        <v>1</v>
      </c>
      <c r="E146" s="580"/>
      <c r="F146" s="580"/>
      <c r="G146" s="580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80" t="s">
        <v>2</v>
      </c>
      <c r="E147" s="580"/>
      <c r="F147" s="580"/>
      <c r="G147" s="581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80" t="s">
        <v>3</v>
      </c>
      <c r="E148" s="580"/>
      <c r="F148" s="580"/>
      <c r="G148" s="580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76">
        <v>32</v>
      </c>
      <c r="B149" s="577"/>
      <c r="C149" s="90"/>
      <c r="D149" s="578" t="s">
        <v>4</v>
      </c>
      <c r="E149" s="578"/>
      <c r="F149" s="578"/>
      <c r="G149" s="579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80" t="s">
        <v>5</v>
      </c>
      <c r="E150" s="580"/>
      <c r="F150" s="580"/>
      <c r="G150" s="580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80" t="s">
        <v>6</v>
      </c>
      <c r="E151" s="580"/>
      <c r="F151" s="580"/>
      <c r="G151" s="580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80" t="s">
        <v>7</v>
      </c>
      <c r="E152" s="580"/>
      <c r="F152" s="580"/>
      <c r="G152" s="580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80" t="s">
        <v>8</v>
      </c>
      <c r="E153" s="580"/>
      <c r="F153" s="580"/>
      <c r="G153" s="581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654"/>
      <c r="AT154" s="654"/>
      <c r="AU154" s="654"/>
      <c r="AV154" s="654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2" t="s">
        <v>305</v>
      </c>
      <c r="B155" s="583"/>
      <c r="C155" s="583"/>
      <c r="D155" s="584" t="s">
        <v>130</v>
      </c>
      <c r="E155" s="584"/>
      <c r="F155" s="584"/>
      <c r="G155" s="585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78" t="s">
        <v>16</v>
      </c>
      <c r="E156" s="578"/>
      <c r="F156" s="578"/>
      <c r="G156" s="579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76">
        <v>32</v>
      </c>
      <c r="B157" s="577"/>
      <c r="C157" s="90"/>
      <c r="D157" s="578" t="s">
        <v>4</v>
      </c>
      <c r="E157" s="578"/>
      <c r="F157" s="578"/>
      <c r="G157" s="579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80" t="s">
        <v>5</v>
      </c>
      <c r="E158" s="580"/>
      <c r="F158" s="580"/>
      <c r="G158" s="580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80" t="s">
        <v>6</v>
      </c>
      <c r="E159" s="580"/>
      <c r="F159" s="580"/>
      <c r="G159" s="580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80" t="s">
        <v>7</v>
      </c>
      <c r="E160" s="580"/>
      <c r="F160" s="580"/>
      <c r="G160" s="580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80" t="s">
        <v>8</v>
      </c>
      <c r="E161" s="580"/>
      <c r="F161" s="580"/>
      <c r="G161" s="581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86" t="s">
        <v>17</v>
      </c>
      <c r="E162" s="586"/>
      <c r="F162" s="586"/>
      <c r="G162" s="587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76">
        <v>42</v>
      </c>
      <c r="B163" s="577"/>
      <c r="C163" s="437"/>
      <c r="D163" s="578" t="s">
        <v>45</v>
      </c>
      <c r="E163" s="578"/>
      <c r="F163" s="578"/>
      <c r="G163" s="579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80" t="s">
        <v>11</v>
      </c>
      <c r="E164" s="580"/>
      <c r="F164" s="580"/>
      <c r="G164" s="581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05" t="s">
        <v>126</v>
      </c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391"/>
      <c r="U165" s="605" t="s">
        <v>126</v>
      </c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276"/>
      <c r="AG165" s="607" t="s">
        <v>126</v>
      </c>
      <c r="AH165" s="607"/>
      <c r="AI165" s="607"/>
      <c r="AJ165" s="607"/>
      <c r="AK165" s="607"/>
      <c r="AL165" s="607"/>
      <c r="AM165" s="607"/>
      <c r="AN165" s="607"/>
      <c r="AO165" s="607"/>
      <c r="AP165" s="607"/>
      <c r="AQ165" s="608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654"/>
      <c r="AT166" s="654"/>
      <c r="AU166" s="654"/>
      <c r="AV166" s="654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2" t="s">
        <v>305</v>
      </c>
      <c r="B167" s="583"/>
      <c r="C167" s="583"/>
      <c r="D167" s="584" t="s">
        <v>131</v>
      </c>
      <c r="E167" s="584"/>
      <c r="F167" s="584"/>
      <c r="G167" s="585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78" t="s">
        <v>16</v>
      </c>
      <c r="E168" s="578"/>
      <c r="F168" s="578"/>
      <c r="G168" s="579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76">
        <v>32</v>
      </c>
      <c r="B169" s="577"/>
      <c r="C169" s="90"/>
      <c r="D169" s="578" t="s">
        <v>4</v>
      </c>
      <c r="E169" s="578"/>
      <c r="F169" s="578"/>
      <c r="G169" s="579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80" t="s">
        <v>5</v>
      </c>
      <c r="E170" s="580"/>
      <c r="F170" s="580"/>
      <c r="G170" s="580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80" t="s">
        <v>6</v>
      </c>
      <c r="E171" s="580"/>
      <c r="F171" s="580"/>
      <c r="G171" s="580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80" t="s">
        <v>7</v>
      </c>
      <c r="E172" s="580"/>
      <c r="F172" s="580"/>
      <c r="G172" s="580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80" t="s">
        <v>8</v>
      </c>
      <c r="E173" s="580"/>
      <c r="F173" s="580"/>
      <c r="G173" s="581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05" t="s">
        <v>127</v>
      </c>
      <c r="J174" s="605"/>
      <c r="K174" s="605"/>
      <c r="L174" s="605"/>
      <c r="M174" s="605"/>
      <c r="N174" s="605"/>
      <c r="O174" s="605"/>
      <c r="P174" s="605"/>
      <c r="Q174" s="605"/>
      <c r="R174" s="605"/>
      <c r="S174" s="605"/>
      <c r="T174" s="391"/>
      <c r="U174" s="605" t="s">
        <v>127</v>
      </c>
      <c r="V174" s="605"/>
      <c r="W174" s="605"/>
      <c r="X174" s="605"/>
      <c r="Y174" s="605"/>
      <c r="Z174" s="605"/>
      <c r="AA174" s="605"/>
      <c r="AB174" s="605"/>
      <c r="AC174" s="605"/>
      <c r="AD174" s="605"/>
      <c r="AE174" s="605"/>
      <c r="AF174" s="276"/>
      <c r="AG174" s="607" t="s">
        <v>127</v>
      </c>
      <c r="AH174" s="607"/>
      <c r="AI174" s="607"/>
      <c r="AJ174" s="607"/>
      <c r="AK174" s="607"/>
      <c r="AL174" s="607"/>
      <c r="AM174" s="607"/>
      <c r="AN174" s="607"/>
      <c r="AO174" s="607"/>
      <c r="AP174" s="607"/>
      <c r="AQ174" s="608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654"/>
      <c r="AT175" s="654"/>
      <c r="AU175" s="654"/>
      <c r="AV175" s="654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hidden="1" customHeight="1" x14ac:dyDescent="0.25">
      <c r="A176" s="582" t="s">
        <v>305</v>
      </c>
      <c r="B176" s="583"/>
      <c r="C176" s="583"/>
      <c r="D176" s="584" t="s">
        <v>132</v>
      </c>
      <c r="E176" s="584"/>
      <c r="F176" s="584"/>
      <c r="G176" s="585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hidden="1" customHeight="1" x14ac:dyDescent="0.25">
      <c r="A177" s="436">
        <v>3</v>
      </c>
      <c r="B177" s="68"/>
      <c r="C177" s="90"/>
      <c r="D177" s="578" t="s">
        <v>16</v>
      </c>
      <c r="E177" s="578"/>
      <c r="F177" s="578"/>
      <c r="G177" s="579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hidden="1" customHeight="1" x14ac:dyDescent="0.25">
      <c r="A178" s="576">
        <v>31</v>
      </c>
      <c r="B178" s="577"/>
      <c r="C178" s="90"/>
      <c r="D178" s="578" t="s">
        <v>0</v>
      </c>
      <c r="E178" s="578"/>
      <c r="F178" s="578"/>
      <c r="G178" s="579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hidden="1" customHeight="1" x14ac:dyDescent="0.25">
      <c r="A179" s="230"/>
      <c r="B179" s="179"/>
      <c r="C179" s="179">
        <v>311</v>
      </c>
      <c r="D179" s="580" t="s">
        <v>1</v>
      </c>
      <c r="E179" s="580"/>
      <c r="F179" s="580"/>
      <c r="G179" s="580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hidden="1" customHeight="1" x14ac:dyDescent="0.25">
      <c r="A180" s="230"/>
      <c r="B180" s="179"/>
      <c r="C180" s="179">
        <v>312</v>
      </c>
      <c r="D180" s="580" t="s">
        <v>2</v>
      </c>
      <c r="E180" s="580"/>
      <c r="F180" s="580"/>
      <c r="G180" s="581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hidden="1" customHeight="1" x14ac:dyDescent="0.25">
      <c r="A181" s="230"/>
      <c r="B181" s="179"/>
      <c r="C181" s="179">
        <v>313</v>
      </c>
      <c r="D181" s="580" t="s">
        <v>3</v>
      </c>
      <c r="E181" s="580"/>
      <c r="F181" s="580"/>
      <c r="G181" s="580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hidden="1" customHeight="1" x14ac:dyDescent="0.25">
      <c r="A182" s="576">
        <v>32</v>
      </c>
      <c r="B182" s="577"/>
      <c r="C182" s="90"/>
      <c r="D182" s="578" t="s">
        <v>4</v>
      </c>
      <c r="E182" s="578"/>
      <c r="F182" s="578"/>
      <c r="G182" s="579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hidden="1" customHeight="1" x14ac:dyDescent="0.25">
      <c r="A183" s="230"/>
      <c r="B183" s="179"/>
      <c r="C183" s="179">
        <v>321</v>
      </c>
      <c r="D183" s="580" t="s">
        <v>5</v>
      </c>
      <c r="E183" s="580"/>
      <c r="F183" s="580"/>
      <c r="G183" s="580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hidden="1" customHeight="1" x14ac:dyDescent="0.25">
      <c r="A184" s="230"/>
      <c r="B184" s="179"/>
      <c r="C184" s="179">
        <v>322</v>
      </c>
      <c r="D184" s="580" t="s">
        <v>6</v>
      </c>
      <c r="E184" s="580"/>
      <c r="F184" s="580"/>
      <c r="G184" s="580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hidden="1" customHeight="1" x14ac:dyDescent="0.25">
      <c r="A185" s="230"/>
      <c r="B185" s="179"/>
      <c r="C185" s="179">
        <v>323</v>
      </c>
      <c r="D185" s="580" t="s">
        <v>7</v>
      </c>
      <c r="E185" s="580"/>
      <c r="F185" s="580"/>
      <c r="G185" s="580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hidden="1" customHeight="1" x14ac:dyDescent="0.25">
      <c r="A186" s="230"/>
      <c r="B186" s="179"/>
      <c r="C186" s="179">
        <v>329</v>
      </c>
      <c r="D186" s="580" t="s">
        <v>8</v>
      </c>
      <c r="E186" s="580"/>
      <c r="F186" s="580"/>
      <c r="G186" s="581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05" t="s">
        <v>128</v>
      </c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391"/>
      <c r="U187" s="605" t="s">
        <v>128</v>
      </c>
      <c r="V187" s="605"/>
      <c r="W187" s="605"/>
      <c r="X187" s="605"/>
      <c r="Y187" s="605"/>
      <c r="Z187" s="605"/>
      <c r="AA187" s="605"/>
      <c r="AB187" s="605"/>
      <c r="AC187" s="605"/>
      <c r="AD187" s="605"/>
      <c r="AE187" s="605"/>
      <c r="AF187" s="276"/>
      <c r="AG187" s="607" t="s">
        <v>128</v>
      </c>
      <c r="AH187" s="607"/>
      <c r="AI187" s="607"/>
      <c r="AJ187" s="607"/>
      <c r="AK187" s="607"/>
      <c r="AL187" s="607"/>
      <c r="AM187" s="607"/>
      <c r="AN187" s="607"/>
      <c r="AO187" s="607"/>
      <c r="AP187" s="607"/>
      <c r="AQ187" s="608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2" t="s">
        <v>301</v>
      </c>
      <c r="B188" s="583"/>
      <c r="C188" s="583"/>
      <c r="D188" s="584" t="s">
        <v>302</v>
      </c>
      <c r="E188" s="584"/>
      <c r="F188" s="584"/>
      <c r="G188" s="585"/>
      <c r="H188" s="83">
        <f t="shared" ref="H188:H194" si="730">SUM(I188:S188)</f>
        <v>283000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283000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-25000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-25000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258000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258000</v>
      </c>
      <c r="AM188" s="85">
        <f t="shared" si="734"/>
        <v>0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78" t="s">
        <v>16</v>
      </c>
      <c r="E189" s="578"/>
      <c r="F189" s="578"/>
      <c r="G189" s="579"/>
      <c r="H189" s="75">
        <f t="shared" si="730"/>
        <v>283000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283000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-25000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-25000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258000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258000</v>
      </c>
      <c r="AM189" s="78">
        <f t="shared" si="734"/>
        <v>0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76">
        <v>32</v>
      </c>
      <c r="B190" s="577"/>
      <c r="C190" s="90"/>
      <c r="D190" s="578" t="s">
        <v>4</v>
      </c>
      <c r="E190" s="578"/>
      <c r="F190" s="578"/>
      <c r="G190" s="579"/>
      <c r="H190" s="75">
        <f t="shared" si="730"/>
        <v>283000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283000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-25000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-25000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258000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258000</v>
      </c>
      <c r="AM190" s="30">
        <f t="shared" si="737"/>
        <v>0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80" t="s">
        <v>5</v>
      </c>
      <c r="E191" s="580"/>
      <c r="F191" s="580"/>
      <c r="G191" s="580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80" t="s">
        <v>6</v>
      </c>
      <c r="E192" s="580"/>
      <c r="F192" s="580"/>
      <c r="G192" s="580"/>
      <c r="H192" s="76">
        <f t="shared" si="730"/>
        <v>283000</v>
      </c>
      <c r="I192" s="80"/>
      <c r="J192" s="94"/>
      <c r="K192" s="82"/>
      <c r="L192" s="302"/>
      <c r="M192" s="118"/>
      <c r="N192" s="81">
        <v>283000</v>
      </c>
      <c r="O192" s="81"/>
      <c r="P192" s="81"/>
      <c r="Q192" s="81"/>
      <c r="R192" s="81"/>
      <c r="S192" s="82"/>
      <c r="T192" s="28">
        <f t="shared" si="732"/>
        <v>-25000</v>
      </c>
      <c r="U192" s="80"/>
      <c r="V192" s="94"/>
      <c r="W192" s="82"/>
      <c r="X192" s="302"/>
      <c r="Y192" s="118"/>
      <c r="Z192" s="81">
        <v>-25000</v>
      </c>
      <c r="AA192" s="81"/>
      <c r="AB192" s="81"/>
      <c r="AC192" s="81"/>
      <c r="AD192" s="81"/>
      <c r="AE192" s="82"/>
      <c r="AF192" s="109">
        <f t="shared" si="733"/>
        <v>258000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258000</v>
      </c>
      <c r="AM192" s="30">
        <f t="shared" si="738"/>
        <v>0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80" t="s">
        <v>7</v>
      </c>
      <c r="E193" s="580"/>
      <c r="F193" s="580"/>
      <c r="G193" s="580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80" t="s">
        <v>8</v>
      </c>
      <c r="E194" s="580"/>
      <c r="F194" s="580"/>
      <c r="G194" s="581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2" t="s">
        <v>303</v>
      </c>
      <c r="B196" s="583"/>
      <c r="C196" s="583"/>
      <c r="D196" s="584" t="s">
        <v>304</v>
      </c>
      <c r="E196" s="584"/>
      <c r="F196" s="584"/>
      <c r="G196" s="585"/>
      <c r="H196" s="83">
        <f t="shared" ref="H196:H206" si="740">SUM(I196:S196)</f>
        <v>157000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87500</v>
      </c>
      <c r="O196" s="85">
        <f t="shared" si="741"/>
        <v>0</v>
      </c>
      <c r="P196" s="85">
        <f t="shared" si="741"/>
        <v>69500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0</v>
      </c>
      <c r="AA196" s="85">
        <f t="shared" si="741"/>
        <v>0</v>
      </c>
      <c r="AB196" s="85">
        <f t="shared" si="741"/>
        <v>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157000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87500</v>
      </c>
      <c r="AM196" s="85">
        <f t="shared" si="741"/>
        <v>0</v>
      </c>
      <c r="AN196" s="85">
        <f t="shared" si="741"/>
        <v>69500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78" t="s">
        <v>16</v>
      </c>
      <c r="E197" s="578"/>
      <c r="F197" s="578"/>
      <c r="G197" s="579"/>
      <c r="H197" s="75">
        <f t="shared" si="740"/>
        <v>157000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87500</v>
      </c>
      <c r="O197" s="78">
        <f>O198+O202</f>
        <v>0</v>
      </c>
      <c r="P197" s="78">
        <f t="shared" si="744"/>
        <v>69500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0</v>
      </c>
      <c r="AA197" s="78">
        <f t="shared" si="745"/>
        <v>0</v>
      </c>
      <c r="AB197" s="78">
        <f t="shared" si="745"/>
        <v>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157000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87500</v>
      </c>
      <c r="AM197" s="78">
        <f t="shared" si="746"/>
        <v>0</v>
      </c>
      <c r="AN197" s="78">
        <f t="shared" si="746"/>
        <v>69500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76">
        <v>31</v>
      </c>
      <c r="B198" s="577"/>
      <c r="C198" s="90"/>
      <c r="D198" s="578" t="s">
        <v>0</v>
      </c>
      <c r="E198" s="578"/>
      <c r="F198" s="578"/>
      <c r="G198" s="579"/>
      <c r="H198" s="75">
        <f t="shared" si="740"/>
        <v>94000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24500</v>
      </c>
      <c r="O198" s="78">
        <f>SUM(O199:O201)</f>
        <v>0</v>
      </c>
      <c r="P198" s="78">
        <f t="shared" ref="P198:S198" si="748">SUM(P199:P201)</f>
        <v>69500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0</v>
      </c>
      <c r="AA198" s="78">
        <f>SUM(AA199:AA201)</f>
        <v>0</v>
      </c>
      <c r="AB198" s="78">
        <f t="shared" ref="AB198:AE198" si="750">SUM(AB199:AB201)</f>
        <v>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94000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24500</v>
      </c>
      <c r="AM198" s="78">
        <f>SUM(AM199:AM201)</f>
        <v>0</v>
      </c>
      <c r="AN198" s="78">
        <f t="shared" ref="AN198:AQ198" si="752">SUM(AN199:AN201)</f>
        <v>69500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80" t="s">
        <v>1</v>
      </c>
      <c r="E199" s="580"/>
      <c r="F199" s="580"/>
      <c r="G199" s="580"/>
      <c r="H199" s="76">
        <f>SUM(I199:S199)</f>
        <v>78500</v>
      </c>
      <c r="I199" s="80"/>
      <c r="J199" s="94"/>
      <c r="K199" s="82"/>
      <c r="L199" s="302"/>
      <c r="M199" s="118"/>
      <c r="N199" s="81">
        <v>19200</v>
      </c>
      <c r="O199" s="81"/>
      <c r="P199" s="81">
        <v>59300</v>
      </c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3"/>
        <v>78500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19200</v>
      </c>
      <c r="AM199" s="30">
        <f t="shared" si="753"/>
        <v>0</v>
      </c>
      <c r="AN199" s="30">
        <f t="shared" si="753"/>
        <v>59300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80" t="s">
        <v>2</v>
      </c>
      <c r="E200" s="580"/>
      <c r="F200" s="580"/>
      <c r="G200" s="581"/>
      <c r="H200" s="76">
        <f>SUM(I200:S200)</f>
        <v>2000</v>
      </c>
      <c r="I200" s="80"/>
      <c r="J200" s="94"/>
      <c r="K200" s="82"/>
      <c r="L200" s="302"/>
      <c r="M200" s="118"/>
      <c r="N200" s="81">
        <v>2000</v>
      </c>
      <c r="O200" s="81"/>
      <c r="P200" s="81"/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2000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2000</v>
      </c>
      <c r="AM200" s="30">
        <f t="shared" si="753"/>
        <v>0</v>
      </c>
      <c r="AN200" s="30">
        <f t="shared" si="753"/>
        <v>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80" t="s">
        <v>3</v>
      </c>
      <c r="E201" s="580"/>
      <c r="F201" s="580"/>
      <c r="G201" s="580"/>
      <c r="H201" s="76">
        <f>SUM(I201:S201)</f>
        <v>13500</v>
      </c>
      <c r="I201" s="80"/>
      <c r="J201" s="94"/>
      <c r="K201" s="82"/>
      <c r="L201" s="302"/>
      <c r="M201" s="118"/>
      <c r="N201" s="81">
        <v>3300</v>
      </c>
      <c r="O201" s="81"/>
      <c r="P201" s="81">
        <v>10200</v>
      </c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3"/>
        <v>13500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3300</v>
      </c>
      <c r="AM201" s="30">
        <f t="shared" si="753"/>
        <v>0</v>
      </c>
      <c r="AN201" s="30">
        <f t="shared" si="753"/>
        <v>10200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76">
        <v>32</v>
      </c>
      <c r="B202" s="577"/>
      <c r="C202" s="90"/>
      <c r="D202" s="578" t="s">
        <v>4</v>
      </c>
      <c r="E202" s="578"/>
      <c r="F202" s="578"/>
      <c r="G202" s="579"/>
      <c r="H202" s="75">
        <f t="shared" si="740"/>
        <v>63000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63000</v>
      </c>
      <c r="O202" s="78">
        <f t="shared" si="755"/>
        <v>0</v>
      </c>
      <c r="P202" s="78">
        <f t="shared" si="755"/>
        <v>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63000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63000</v>
      </c>
      <c r="AM202" s="78">
        <f t="shared" si="757"/>
        <v>0</v>
      </c>
      <c r="AN202" s="78">
        <f t="shared" si="757"/>
        <v>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80" t="s">
        <v>5</v>
      </c>
      <c r="E203" s="580"/>
      <c r="F203" s="580"/>
      <c r="G203" s="580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80" t="s">
        <v>6</v>
      </c>
      <c r="E204" s="580"/>
      <c r="F204" s="580"/>
      <c r="G204" s="580"/>
      <c r="H204" s="76">
        <f t="shared" si="740"/>
        <v>63000</v>
      </c>
      <c r="I204" s="80"/>
      <c r="J204" s="94"/>
      <c r="K204" s="82"/>
      <c r="L204" s="302"/>
      <c r="M204" s="118"/>
      <c r="N204" s="81">
        <v>63000</v>
      </c>
      <c r="O204" s="81"/>
      <c r="P204" s="81"/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63000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63000</v>
      </c>
      <c r="AM204" s="30">
        <f t="shared" si="758"/>
        <v>0</v>
      </c>
      <c r="AN204" s="30">
        <f t="shared" si="758"/>
        <v>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80" t="s">
        <v>7</v>
      </c>
      <c r="E205" s="580"/>
      <c r="F205" s="580"/>
      <c r="G205" s="580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80" t="s">
        <v>8</v>
      </c>
      <c r="E206" s="580"/>
      <c r="F206" s="580"/>
      <c r="G206" s="581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594" t="s">
        <v>134</v>
      </c>
      <c r="B209" s="595"/>
      <c r="C209" s="595"/>
      <c r="D209" s="648" t="s">
        <v>135</v>
      </c>
      <c r="E209" s="648"/>
      <c r="F209" s="648"/>
      <c r="G209" s="649"/>
      <c r="H209" s="97">
        <f>SUM(I209:S209)</f>
        <v>6833000</v>
      </c>
      <c r="I209" s="98">
        <f t="shared" ref="I209:S209" si="760">I210+I230+I240</f>
        <v>0</v>
      </c>
      <c r="J209" s="284">
        <f t="shared" si="760"/>
        <v>552000</v>
      </c>
      <c r="K209" s="122">
        <f t="shared" si="760"/>
        <v>0</v>
      </c>
      <c r="L209" s="299">
        <f t="shared" si="760"/>
        <v>6167500</v>
      </c>
      <c r="M209" s="119">
        <f t="shared" si="760"/>
        <v>11500</v>
      </c>
      <c r="N209" s="99">
        <f t="shared" si="760"/>
        <v>77000</v>
      </c>
      <c r="O209" s="99">
        <f t="shared" si="760"/>
        <v>0</v>
      </c>
      <c r="P209" s="99">
        <f t="shared" si="760"/>
        <v>12000</v>
      </c>
      <c r="Q209" s="99">
        <f t="shared" si="760"/>
        <v>10000</v>
      </c>
      <c r="R209" s="99">
        <f t="shared" si="760"/>
        <v>3000</v>
      </c>
      <c r="S209" s="122">
        <f t="shared" si="760"/>
        <v>0</v>
      </c>
      <c r="T209" s="246">
        <f>SUM(U209:AE209)</f>
        <v>-15000</v>
      </c>
      <c r="U209" s="98">
        <f t="shared" ref="U209:AE209" si="761">U210+U230+U240</f>
        <v>0</v>
      </c>
      <c r="V209" s="284">
        <f t="shared" si="761"/>
        <v>-15000</v>
      </c>
      <c r="W209" s="122">
        <f t="shared" si="761"/>
        <v>0</v>
      </c>
      <c r="X209" s="299">
        <f t="shared" si="761"/>
        <v>0</v>
      </c>
      <c r="Y209" s="119">
        <f t="shared" si="761"/>
        <v>0</v>
      </c>
      <c r="Z209" s="99">
        <f t="shared" si="761"/>
        <v>0</v>
      </c>
      <c r="AA209" s="99">
        <f t="shared" si="761"/>
        <v>0</v>
      </c>
      <c r="AB209" s="99">
        <f t="shared" si="761"/>
        <v>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6818000</v>
      </c>
      <c r="AG209" s="462">
        <f t="shared" ref="AG209:AQ209" si="763">AG210+AG230+AG240</f>
        <v>0</v>
      </c>
      <c r="AH209" s="463">
        <f t="shared" si="763"/>
        <v>537000</v>
      </c>
      <c r="AI209" s="464">
        <f t="shared" si="763"/>
        <v>0</v>
      </c>
      <c r="AJ209" s="465">
        <f t="shared" si="763"/>
        <v>6167500</v>
      </c>
      <c r="AK209" s="466">
        <f t="shared" si="763"/>
        <v>11500</v>
      </c>
      <c r="AL209" s="467">
        <f t="shared" si="763"/>
        <v>77000</v>
      </c>
      <c r="AM209" s="467">
        <f t="shared" si="763"/>
        <v>0</v>
      </c>
      <c r="AN209" s="467">
        <f t="shared" si="763"/>
        <v>12000</v>
      </c>
      <c r="AO209" s="467">
        <f t="shared" si="763"/>
        <v>10000</v>
      </c>
      <c r="AP209" s="467">
        <f t="shared" si="763"/>
        <v>3000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590" t="s">
        <v>136</v>
      </c>
      <c r="B210" s="591"/>
      <c r="C210" s="591"/>
      <c r="D210" s="584" t="s">
        <v>140</v>
      </c>
      <c r="E210" s="584"/>
      <c r="F210" s="584"/>
      <c r="G210" s="585"/>
      <c r="H210" s="83">
        <f>SUM(I210:S210)</f>
        <v>6791000</v>
      </c>
      <c r="I210" s="84">
        <f>I211+I225</f>
        <v>0</v>
      </c>
      <c r="J210" s="285">
        <f t="shared" ref="J210:R210" si="764">J211+J225</f>
        <v>537000</v>
      </c>
      <c r="K210" s="86">
        <f t="shared" si="764"/>
        <v>0</v>
      </c>
      <c r="L210" s="300">
        <f t="shared" si="764"/>
        <v>6167500</v>
      </c>
      <c r="M210" s="120">
        <f t="shared" si="764"/>
        <v>11500</v>
      </c>
      <c r="N210" s="85">
        <f t="shared" si="764"/>
        <v>65000</v>
      </c>
      <c r="O210" s="85">
        <f>O211+O225</f>
        <v>0</v>
      </c>
      <c r="P210" s="85">
        <f t="shared" si="764"/>
        <v>0</v>
      </c>
      <c r="Q210" s="85">
        <f t="shared" si="764"/>
        <v>10000</v>
      </c>
      <c r="R210" s="85">
        <f t="shared" si="764"/>
        <v>0</v>
      </c>
      <c r="S210" s="86">
        <f>S211+S225</f>
        <v>0</v>
      </c>
      <c r="T210" s="245">
        <f>SUM(U210:AE210)</f>
        <v>-15000</v>
      </c>
      <c r="U210" s="84">
        <f>U211+U225</f>
        <v>0</v>
      </c>
      <c r="V210" s="285">
        <f t="shared" ref="V210" si="765">V211+V225</f>
        <v>-15000</v>
      </c>
      <c r="W210" s="86">
        <f t="shared" ref="W210" si="766">W211+W225</f>
        <v>0</v>
      </c>
      <c r="X210" s="300">
        <f t="shared" ref="X210" si="767">X211+X225</f>
        <v>0</v>
      </c>
      <c r="Y210" s="120">
        <f t="shared" ref="Y210" si="768">Y211+Y225</f>
        <v>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6776000</v>
      </c>
      <c r="AG210" s="468">
        <f>AG211+AG225</f>
        <v>0</v>
      </c>
      <c r="AH210" s="469">
        <f t="shared" ref="AH210" si="773">AH211+AH225</f>
        <v>522000</v>
      </c>
      <c r="AI210" s="470">
        <f t="shared" ref="AI210" si="774">AI211+AI225</f>
        <v>0</v>
      </c>
      <c r="AJ210" s="471">
        <f t="shared" ref="AJ210" si="775">AJ211+AJ225</f>
        <v>6167500</v>
      </c>
      <c r="AK210" s="472">
        <f t="shared" ref="AK210" si="776">AK211+AK225</f>
        <v>11500</v>
      </c>
      <c r="AL210" s="473">
        <f t="shared" ref="AL210" si="777">AL211+AL225</f>
        <v>65000</v>
      </c>
      <c r="AM210" s="473">
        <f>AM211+AM225</f>
        <v>0</v>
      </c>
      <c r="AN210" s="473">
        <f t="shared" ref="AN210" si="778">AN211+AN225</f>
        <v>0</v>
      </c>
      <c r="AO210" s="473">
        <f t="shared" ref="AO210" si="779">AO211+AO225</f>
        <v>10000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50" t="s">
        <v>16</v>
      </c>
      <c r="E211" s="650"/>
      <c r="F211" s="650"/>
      <c r="G211" s="651"/>
      <c r="H211" s="75">
        <f t="shared" ref="H211:H224" si="781">SUM(I211:S211)</f>
        <v>6791000</v>
      </c>
      <c r="I211" s="77">
        <f t="shared" ref="I211:S211" si="782">I212+I216+I222</f>
        <v>0</v>
      </c>
      <c r="J211" s="61">
        <f t="shared" si="782"/>
        <v>537000</v>
      </c>
      <c r="K211" s="79">
        <f t="shared" si="782"/>
        <v>0</v>
      </c>
      <c r="L211" s="301">
        <f t="shared" si="782"/>
        <v>6167500</v>
      </c>
      <c r="M211" s="95">
        <f t="shared" si="782"/>
        <v>11500</v>
      </c>
      <c r="N211" s="78">
        <f t="shared" si="782"/>
        <v>65000</v>
      </c>
      <c r="O211" s="78">
        <f t="shared" si="782"/>
        <v>0</v>
      </c>
      <c r="P211" s="78">
        <f t="shared" si="782"/>
        <v>0</v>
      </c>
      <c r="Q211" s="78">
        <f t="shared" si="782"/>
        <v>10000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-15000</v>
      </c>
      <c r="U211" s="77">
        <f t="shared" ref="U211:AE211" si="784">U212+U216+U222</f>
        <v>0</v>
      </c>
      <c r="V211" s="61">
        <f t="shared" si="784"/>
        <v>-15000</v>
      </c>
      <c r="W211" s="79">
        <f t="shared" si="784"/>
        <v>0</v>
      </c>
      <c r="X211" s="301">
        <f t="shared" si="784"/>
        <v>0</v>
      </c>
      <c r="Y211" s="95">
        <f t="shared" si="784"/>
        <v>0</v>
      </c>
      <c r="Z211" s="78">
        <f t="shared" si="784"/>
        <v>0</v>
      </c>
      <c r="AA211" s="78">
        <f t="shared" si="784"/>
        <v>0</v>
      </c>
      <c r="AB211" s="78">
        <f t="shared" si="784"/>
        <v>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6776000</v>
      </c>
      <c r="AG211" s="315">
        <f t="shared" ref="AG211:AQ211" si="785">AG212+AG216+AG222</f>
        <v>0</v>
      </c>
      <c r="AH211" s="263">
        <f t="shared" si="785"/>
        <v>522000</v>
      </c>
      <c r="AI211" s="239">
        <f t="shared" si="785"/>
        <v>0</v>
      </c>
      <c r="AJ211" s="303">
        <f t="shared" si="785"/>
        <v>6167500</v>
      </c>
      <c r="AK211" s="240">
        <f t="shared" si="785"/>
        <v>11500</v>
      </c>
      <c r="AL211" s="241">
        <f t="shared" si="785"/>
        <v>65000</v>
      </c>
      <c r="AM211" s="241">
        <f t="shared" si="785"/>
        <v>0</v>
      </c>
      <c r="AN211" s="241">
        <f t="shared" si="785"/>
        <v>0</v>
      </c>
      <c r="AO211" s="241">
        <f t="shared" si="785"/>
        <v>10000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76">
        <v>31</v>
      </c>
      <c r="B212" s="577"/>
      <c r="C212" s="90"/>
      <c r="D212" s="578" t="s">
        <v>0</v>
      </c>
      <c r="E212" s="578"/>
      <c r="F212" s="578"/>
      <c r="G212" s="579"/>
      <c r="H212" s="75">
        <f t="shared" si="781"/>
        <v>5947500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5947500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5947500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5947500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80" t="s">
        <v>1</v>
      </c>
      <c r="E213" s="580"/>
      <c r="F213" s="580"/>
      <c r="G213" s="581"/>
      <c r="H213" s="76">
        <f t="shared" si="781"/>
        <v>5060000</v>
      </c>
      <c r="I213" s="80"/>
      <c r="J213" s="94"/>
      <c r="K213" s="82"/>
      <c r="L213" s="302">
        <v>5060000</v>
      </c>
      <c r="M213" s="118"/>
      <c r="N213" s="81"/>
      <c r="O213" s="81"/>
      <c r="P213" s="81"/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5060000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5060000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0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80" t="s">
        <v>2</v>
      </c>
      <c r="E214" s="580"/>
      <c r="F214" s="580"/>
      <c r="G214" s="581"/>
      <c r="H214" s="76">
        <f t="shared" si="781"/>
        <v>164500</v>
      </c>
      <c r="I214" s="80"/>
      <c r="J214" s="94"/>
      <c r="K214" s="82"/>
      <c r="L214" s="302">
        <v>164500</v>
      </c>
      <c r="M214" s="118"/>
      <c r="N214" s="81"/>
      <c r="O214" s="81"/>
      <c r="P214" s="81"/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164500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164500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80" t="s">
        <v>3</v>
      </c>
      <c r="E215" s="580"/>
      <c r="F215" s="580"/>
      <c r="G215" s="581"/>
      <c r="H215" s="76">
        <f t="shared" si="781"/>
        <v>723000</v>
      </c>
      <c r="I215" s="80"/>
      <c r="J215" s="94"/>
      <c r="K215" s="82"/>
      <c r="L215" s="302">
        <v>723000</v>
      </c>
      <c r="M215" s="118"/>
      <c r="N215" s="81"/>
      <c r="O215" s="81"/>
      <c r="P215" s="81"/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723000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723000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0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76">
        <v>32</v>
      </c>
      <c r="B216" s="577"/>
      <c r="C216" s="90"/>
      <c r="D216" s="578" t="s">
        <v>4</v>
      </c>
      <c r="E216" s="578"/>
      <c r="F216" s="578"/>
      <c r="G216" s="579"/>
      <c r="H216" s="75">
        <f t="shared" si="781"/>
        <v>837500</v>
      </c>
      <c r="I216" s="77">
        <f>SUM(I217:I221)</f>
        <v>0</v>
      </c>
      <c r="J216" s="61">
        <f>SUM(J217:J221)</f>
        <v>531000</v>
      </c>
      <c r="K216" s="79">
        <f t="shared" ref="K216:S216" si="803">SUM(K217:K221)</f>
        <v>0</v>
      </c>
      <c r="L216" s="301">
        <f>SUM(L217:L221)</f>
        <v>220000</v>
      </c>
      <c r="M216" s="95">
        <f t="shared" si="803"/>
        <v>11500</v>
      </c>
      <c r="N216" s="78">
        <f t="shared" si="803"/>
        <v>65000</v>
      </c>
      <c r="O216" s="78">
        <f t="shared" ref="O216" si="804">SUM(O217:O221)</f>
        <v>0</v>
      </c>
      <c r="P216" s="78">
        <f t="shared" si="803"/>
        <v>0</v>
      </c>
      <c r="Q216" s="78">
        <f t="shared" si="803"/>
        <v>10000</v>
      </c>
      <c r="R216" s="78">
        <f t="shared" si="803"/>
        <v>0</v>
      </c>
      <c r="S216" s="79">
        <f t="shared" si="803"/>
        <v>0</v>
      </c>
      <c r="T216" s="237">
        <f t="shared" si="783"/>
        <v>-15000</v>
      </c>
      <c r="U216" s="77">
        <f>SUM(U217:U221)</f>
        <v>0</v>
      </c>
      <c r="V216" s="61">
        <f>SUM(V217:V221)</f>
        <v>-15000</v>
      </c>
      <c r="W216" s="79">
        <f t="shared" ref="W216" si="805">SUM(W217:W221)</f>
        <v>0</v>
      </c>
      <c r="X216" s="301">
        <f>SUM(X217:X221)</f>
        <v>0</v>
      </c>
      <c r="Y216" s="95">
        <f t="shared" ref="Y216:AE216" si="806">SUM(Y217:Y221)</f>
        <v>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822500</v>
      </c>
      <c r="AG216" s="315">
        <f>SUM(AG217:AG221)</f>
        <v>0</v>
      </c>
      <c r="AH216" s="263">
        <f>SUM(AH217:AH221)</f>
        <v>516000</v>
      </c>
      <c r="AI216" s="239">
        <f t="shared" ref="AI216" si="808">SUM(AI217:AI221)</f>
        <v>0</v>
      </c>
      <c r="AJ216" s="303">
        <f>SUM(AJ217:AJ221)</f>
        <v>220000</v>
      </c>
      <c r="AK216" s="240">
        <f t="shared" ref="AK216:AQ216" si="809">SUM(AK217:AK221)</f>
        <v>11500</v>
      </c>
      <c r="AL216" s="241">
        <f t="shared" si="809"/>
        <v>65000</v>
      </c>
      <c r="AM216" s="241">
        <f t="shared" ref="AM216" si="810">SUM(AM217:AM221)</f>
        <v>0</v>
      </c>
      <c r="AN216" s="241">
        <f t="shared" si="809"/>
        <v>0</v>
      </c>
      <c r="AO216" s="241">
        <f t="shared" si="809"/>
        <v>10000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80" t="s">
        <v>5</v>
      </c>
      <c r="E217" s="580"/>
      <c r="F217" s="580"/>
      <c r="G217" s="581"/>
      <c r="H217" s="76">
        <f t="shared" si="781"/>
        <v>270000</v>
      </c>
      <c r="I217" s="80"/>
      <c r="J217" s="94">
        <v>50000</v>
      </c>
      <c r="K217" s="82"/>
      <c r="L217" s="302">
        <v>220000</v>
      </c>
      <c r="M217" s="118"/>
      <c r="N217" s="81"/>
      <c r="O217" s="81"/>
      <c r="P217" s="81"/>
      <c r="Q217" s="81"/>
      <c r="R217" s="81"/>
      <c r="S217" s="82"/>
      <c r="T217" s="28">
        <f t="shared" si="783"/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2"/>
        <v>270000</v>
      </c>
      <c r="AG217" s="29">
        <f t="shared" ref="AG217:AG221" si="811">I217+U217</f>
        <v>0</v>
      </c>
      <c r="AH217" s="92">
        <f t="shared" ref="AH217:AH221" si="812">J217+V217</f>
        <v>50000</v>
      </c>
      <c r="AI217" s="31">
        <f t="shared" ref="AI217:AI221" si="813">K217+W217</f>
        <v>0</v>
      </c>
      <c r="AJ217" s="326">
        <f t="shared" ref="AJ217:AJ221" si="814">L217+X217</f>
        <v>220000</v>
      </c>
      <c r="AK217" s="290">
        <f t="shared" ref="AK217:AK221" si="815">M217+Y217</f>
        <v>0</v>
      </c>
      <c r="AL217" s="30">
        <f t="shared" ref="AL217:AL221" si="816">N217+Z217</f>
        <v>0</v>
      </c>
      <c r="AM217" s="30">
        <f t="shared" ref="AM217:AM221" si="817">O217+AA217</f>
        <v>0</v>
      </c>
      <c r="AN217" s="30">
        <f t="shared" ref="AN217:AN221" si="818">P217+AB217</f>
        <v>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80" t="s">
        <v>6</v>
      </c>
      <c r="E218" s="580"/>
      <c r="F218" s="580"/>
      <c r="G218" s="581"/>
      <c r="H218" s="76">
        <f t="shared" si="781"/>
        <v>342500</v>
      </c>
      <c r="I218" s="80"/>
      <c r="J218" s="94">
        <v>325500</v>
      </c>
      <c r="K218" s="82"/>
      <c r="L218" s="302"/>
      <c r="M218" s="118">
        <v>5000</v>
      </c>
      <c r="N218" s="81">
        <v>2000</v>
      </c>
      <c r="O218" s="81"/>
      <c r="P218" s="81"/>
      <c r="Q218" s="81">
        <v>10000</v>
      </c>
      <c r="R218" s="81"/>
      <c r="S218" s="82"/>
      <c r="T218" s="28">
        <f t="shared" si="783"/>
        <v>-24000</v>
      </c>
      <c r="U218" s="80"/>
      <c r="V218" s="94">
        <v>-24000</v>
      </c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2"/>
        <v>318500</v>
      </c>
      <c r="AG218" s="29">
        <f t="shared" si="811"/>
        <v>0</v>
      </c>
      <c r="AH218" s="92">
        <f t="shared" si="812"/>
        <v>301500</v>
      </c>
      <c r="AI218" s="31">
        <f t="shared" si="813"/>
        <v>0</v>
      </c>
      <c r="AJ218" s="326">
        <f t="shared" si="814"/>
        <v>0</v>
      </c>
      <c r="AK218" s="290">
        <f t="shared" si="815"/>
        <v>5000</v>
      </c>
      <c r="AL218" s="30">
        <f t="shared" si="816"/>
        <v>2000</v>
      </c>
      <c r="AM218" s="30">
        <f t="shared" si="817"/>
        <v>0</v>
      </c>
      <c r="AN218" s="30">
        <f t="shared" si="818"/>
        <v>0</v>
      </c>
      <c r="AO218" s="30">
        <f t="shared" si="819"/>
        <v>10000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80" t="s">
        <v>7</v>
      </c>
      <c r="E219" s="580"/>
      <c r="F219" s="580"/>
      <c r="G219" s="581"/>
      <c r="H219" s="76">
        <f>SUM(I219:S219)</f>
        <v>124600</v>
      </c>
      <c r="I219" s="80"/>
      <c r="J219" s="94">
        <v>124600</v>
      </c>
      <c r="K219" s="82"/>
      <c r="L219" s="302"/>
      <c r="M219" s="118"/>
      <c r="N219" s="81"/>
      <c r="O219" s="81"/>
      <c r="P219" s="81"/>
      <c r="Q219" s="81"/>
      <c r="R219" s="81"/>
      <c r="S219" s="82"/>
      <c r="T219" s="28">
        <f>SUM(U219:AE219)</f>
        <v>9000</v>
      </c>
      <c r="U219" s="80"/>
      <c r="V219" s="94">
        <v>9000</v>
      </c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2"/>
        <v>133600</v>
      </c>
      <c r="AG219" s="29">
        <f t="shared" si="811"/>
        <v>0</v>
      </c>
      <c r="AH219" s="92">
        <f t="shared" si="812"/>
        <v>133600</v>
      </c>
      <c r="AI219" s="31">
        <f t="shared" si="813"/>
        <v>0</v>
      </c>
      <c r="AJ219" s="326">
        <f t="shared" si="814"/>
        <v>0</v>
      </c>
      <c r="AK219" s="290">
        <f t="shared" si="815"/>
        <v>0</v>
      </c>
      <c r="AL219" s="30">
        <f t="shared" si="816"/>
        <v>0</v>
      </c>
      <c r="AM219" s="30">
        <f t="shared" si="817"/>
        <v>0</v>
      </c>
      <c r="AN219" s="30">
        <f t="shared" si="818"/>
        <v>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80" t="s">
        <v>90</v>
      </c>
      <c r="E220" s="580"/>
      <c r="F220" s="580"/>
      <c r="G220" s="581"/>
      <c r="H220" s="76">
        <f t="shared" si="781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80" t="s">
        <v>8</v>
      </c>
      <c r="E221" s="580"/>
      <c r="F221" s="580"/>
      <c r="G221" s="581"/>
      <c r="H221" s="76">
        <f t="shared" si="781"/>
        <v>100400</v>
      </c>
      <c r="I221" s="80"/>
      <c r="J221" s="94">
        <v>30900</v>
      </c>
      <c r="K221" s="82"/>
      <c r="L221" s="302"/>
      <c r="M221" s="118">
        <v>6500</v>
      </c>
      <c r="N221" s="81">
        <v>63000</v>
      </c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100400</v>
      </c>
      <c r="AG221" s="29">
        <f t="shared" si="811"/>
        <v>0</v>
      </c>
      <c r="AH221" s="92">
        <f t="shared" si="812"/>
        <v>30900</v>
      </c>
      <c r="AI221" s="31">
        <f t="shared" si="813"/>
        <v>0</v>
      </c>
      <c r="AJ221" s="326">
        <f t="shared" si="814"/>
        <v>0</v>
      </c>
      <c r="AK221" s="290">
        <f t="shared" si="815"/>
        <v>6500</v>
      </c>
      <c r="AL221" s="30">
        <f t="shared" si="816"/>
        <v>63000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76">
        <v>34</v>
      </c>
      <c r="B222" s="577"/>
      <c r="C222" s="90"/>
      <c r="D222" s="578" t="s">
        <v>9</v>
      </c>
      <c r="E222" s="578"/>
      <c r="F222" s="578"/>
      <c r="G222" s="579"/>
      <c r="H222" s="75">
        <f t="shared" si="781"/>
        <v>6000</v>
      </c>
      <c r="I222" s="77">
        <f>I223+I224</f>
        <v>0</v>
      </c>
      <c r="J222" s="61">
        <f>J223+J224</f>
        <v>6000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6000</v>
      </c>
      <c r="AG222" s="315">
        <f>AG223+AG224</f>
        <v>0</v>
      </c>
      <c r="AH222" s="263">
        <f>AH223+AH224</f>
        <v>6000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80" t="s">
        <v>80</v>
      </c>
      <c r="E223" s="580"/>
      <c r="F223" s="580"/>
      <c r="G223" s="581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80" t="s">
        <v>10</v>
      </c>
      <c r="E224" s="580"/>
      <c r="F224" s="580"/>
      <c r="G224" s="581"/>
      <c r="H224" s="76">
        <f t="shared" si="781"/>
        <v>6000</v>
      </c>
      <c r="I224" s="80"/>
      <c r="J224" s="94">
        <v>6000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6000</v>
      </c>
      <c r="AG224" s="29">
        <f t="shared" si="828"/>
        <v>0</v>
      </c>
      <c r="AH224" s="92">
        <f t="shared" si="829"/>
        <v>6000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86" t="s">
        <v>17</v>
      </c>
      <c r="E225" s="586"/>
      <c r="F225" s="586"/>
      <c r="G225" s="587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76">
        <v>42</v>
      </c>
      <c r="B226" s="577"/>
      <c r="C226" s="494"/>
      <c r="D226" s="578" t="s">
        <v>45</v>
      </c>
      <c r="E226" s="578"/>
      <c r="F226" s="578"/>
      <c r="G226" s="579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80" t="s">
        <v>85</v>
      </c>
      <c r="E227" s="580"/>
      <c r="F227" s="580"/>
      <c r="G227" s="581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04" t="s">
        <v>148</v>
      </c>
      <c r="J228" s="604"/>
      <c r="K228" s="604"/>
      <c r="L228" s="604"/>
      <c r="M228" s="604"/>
      <c r="N228" s="604"/>
      <c r="O228" s="604"/>
      <c r="P228" s="604"/>
      <c r="Q228" s="604"/>
      <c r="R228" s="604"/>
      <c r="S228" s="604"/>
      <c r="U228" s="604" t="s">
        <v>148</v>
      </c>
      <c r="V228" s="604"/>
      <c r="W228" s="604"/>
      <c r="X228" s="604"/>
      <c r="Y228" s="604"/>
      <c r="Z228" s="604"/>
      <c r="AA228" s="604"/>
      <c r="AB228" s="604"/>
      <c r="AC228" s="604"/>
      <c r="AD228" s="604"/>
      <c r="AE228" s="604"/>
      <c r="AG228" s="604" t="s">
        <v>148</v>
      </c>
      <c r="AH228" s="604"/>
      <c r="AI228" s="604"/>
      <c r="AJ228" s="604"/>
      <c r="AK228" s="604"/>
      <c r="AL228" s="604"/>
      <c r="AM228" s="604"/>
      <c r="AN228" s="604"/>
      <c r="AO228" s="604"/>
      <c r="AP228" s="604"/>
      <c r="AQ228" s="606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590" t="s">
        <v>137</v>
      </c>
      <c r="B230" s="591"/>
      <c r="C230" s="591"/>
      <c r="D230" s="592" t="s">
        <v>119</v>
      </c>
      <c r="E230" s="592"/>
      <c r="F230" s="592"/>
      <c r="G230" s="593"/>
      <c r="H230" s="83">
        <f t="shared" ref="H230:H238" si="865">SUM(I230:S230)</f>
        <v>42000</v>
      </c>
      <c r="I230" s="84">
        <f>I231+I235</f>
        <v>0</v>
      </c>
      <c r="J230" s="285">
        <f>J231+J235</f>
        <v>15000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0</v>
      </c>
      <c r="N230" s="85">
        <f t="shared" si="866"/>
        <v>12000</v>
      </c>
      <c r="O230" s="85">
        <f t="shared" ref="O230" si="867">O231+O235</f>
        <v>0</v>
      </c>
      <c r="P230" s="85">
        <f>P231+P235</f>
        <v>12000</v>
      </c>
      <c r="Q230" s="85">
        <f t="shared" si="866"/>
        <v>0</v>
      </c>
      <c r="R230" s="85">
        <f t="shared" si="866"/>
        <v>3000</v>
      </c>
      <c r="S230" s="86">
        <f t="shared" si="866"/>
        <v>0</v>
      </c>
      <c r="T230" s="245">
        <f t="shared" ref="T230:T238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38" si="872">SUM(AG230:AQ230)</f>
        <v>42000</v>
      </c>
      <c r="AG230" s="468">
        <f>AG231+AG235</f>
        <v>0</v>
      </c>
      <c r="AH230" s="469">
        <f>AH231+AH235</f>
        <v>15000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0</v>
      </c>
      <c r="AL230" s="473">
        <f t="shared" si="873"/>
        <v>12000</v>
      </c>
      <c r="AM230" s="473">
        <f t="shared" ref="AM230" si="874">AM231+AM235</f>
        <v>0</v>
      </c>
      <c r="AN230" s="473">
        <f>AN231+AN235</f>
        <v>12000</v>
      </c>
      <c r="AO230" s="473">
        <f t="shared" ref="AO230:AQ230" si="875">AO231+AO235</f>
        <v>0</v>
      </c>
      <c r="AP230" s="473">
        <f t="shared" si="875"/>
        <v>3000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78" t="s">
        <v>16</v>
      </c>
      <c r="E231" s="578"/>
      <c r="F231" s="578"/>
      <c r="G231" s="579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76">
        <v>32</v>
      </c>
      <c r="B232" s="577"/>
      <c r="C232" s="90"/>
      <c r="D232" s="578" t="s">
        <v>4</v>
      </c>
      <c r="E232" s="578"/>
      <c r="F232" s="578"/>
      <c r="G232" s="579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80" t="s">
        <v>6</v>
      </c>
      <c r="E233" s="580"/>
      <c r="F233" s="580"/>
      <c r="G233" s="581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80" t="s">
        <v>7</v>
      </c>
      <c r="E234" s="580"/>
      <c r="F234" s="580"/>
      <c r="G234" s="581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86" t="s">
        <v>17</v>
      </c>
      <c r="E235" s="586"/>
      <c r="F235" s="586"/>
      <c r="G235" s="587"/>
      <c r="H235" s="75">
        <f t="shared" si="865"/>
        <v>42000</v>
      </c>
      <c r="I235" s="77">
        <f>I236</f>
        <v>0</v>
      </c>
      <c r="J235" s="61">
        <f>J236</f>
        <v>15000</v>
      </c>
      <c r="K235" s="79">
        <f t="shared" ref="K235:AQ235" si="894">K236</f>
        <v>0</v>
      </c>
      <c r="L235" s="301">
        <f t="shared" si="894"/>
        <v>0</v>
      </c>
      <c r="M235" s="95">
        <f t="shared" si="894"/>
        <v>0</v>
      </c>
      <c r="N235" s="78">
        <f t="shared" si="894"/>
        <v>12000</v>
      </c>
      <c r="O235" s="78">
        <f t="shared" si="894"/>
        <v>0</v>
      </c>
      <c r="P235" s="78">
        <f t="shared" si="894"/>
        <v>12000</v>
      </c>
      <c r="Q235" s="78">
        <f t="shared" si="894"/>
        <v>0</v>
      </c>
      <c r="R235" s="78">
        <f t="shared" si="894"/>
        <v>3000</v>
      </c>
      <c r="S235" s="79">
        <f t="shared" si="894"/>
        <v>0</v>
      </c>
      <c r="T235" s="237">
        <f t="shared" si="868"/>
        <v>0</v>
      </c>
      <c r="U235" s="77">
        <f>U236</f>
        <v>0</v>
      </c>
      <c r="V235" s="61">
        <f>V236</f>
        <v>0</v>
      </c>
      <c r="W235" s="79">
        <f t="shared" si="894"/>
        <v>0</v>
      </c>
      <c r="X235" s="301">
        <f t="shared" si="894"/>
        <v>0</v>
      </c>
      <c r="Y235" s="95">
        <f t="shared" si="894"/>
        <v>0</v>
      </c>
      <c r="Z235" s="78">
        <f t="shared" si="894"/>
        <v>0</v>
      </c>
      <c r="AA235" s="78">
        <f t="shared" si="894"/>
        <v>0</v>
      </c>
      <c r="AB235" s="78">
        <f t="shared" si="894"/>
        <v>0</v>
      </c>
      <c r="AC235" s="78">
        <f t="shared" si="894"/>
        <v>0</v>
      </c>
      <c r="AD235" s="78">
        <f t="shared" si="894"/>
        <v>0</v>
      </c>
      <c r="AE235" s="79">
        <f t="shared" si="894"/>
        <v>0</v>
      </c>
      <c r="AF235" s="262">
        <f t="shared" si="872"/>
        <v>42000</v>
      </c>
      <c r="AG235" s="315">
        <f>AG236</f>
        <v>0</v>
      </c>
      <c r="AH235" s="263">
        <f>AH236</f>
        <v>15000</v>
      </c>
      <c r="AI235" s="239">
        <f t="shared" si="894"/>
        <v>0</v>
      </c>
      <c r="AJ235" s="303">
        <f t="shared" si="894"/>
        <v>0</v>
      </c>
      <c r="AK235" s="240">
        <f t="shared" si="894"/>
        <v>0</v>
      </c>
      <c r="AL235" s="241">
        <f t="shared" si="894"/>
        <v>12000</v>
      </c>
      <c r="AM235" s="241">
        <f t="shared" si="894"/>
        <v>0</v>
      </c>
      <c r="AN235" s="241">
        <f t="shared" si="894"/>
        <v>12000</v>
      </c>
      <c r="AO235" s="241">
        <f t="shared" si="894"/>
        <v>0</v>
      </c>
      <c r="AP235" s="241">
        <f t="shared" si="894"/>
        <v>3000</v>
      </c>
      <c r="AQ235" s="239">
        <f t="shared" si="894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76">
        <v>42</v>
      </c>
      <c r="B236" s="577"/>
      <c r="C236" s="437"/>
      <c r="D236" s="578" t="s">
        <v>45</v>
      </c>
      <c r="E236" s="578"/>
      <c r="F236" s="578"/>
      <c r="G236" s="579"/>
      <c r="H236" s="75">
        <f t="shared" si="865"/>
        <v>42000</v>
      </c>
      <c r="I236" s="77">
        <f>SUM(I237:I238)</f>
        <v>0</v>
      </c>
      <c r="J236" s="61">
        <f>SUM(J237:J238)</f>
        <v>15000</v>
      </c>
      <c r="K236" s="79">
        <f t="shared" ref="K236:S236" si="895">SUM(K237:K238)</f>
        <v>0</v>
      </c>
      <c r="L236" s="301">
        <f t="shared" si="895"/>
        <v>0</v>
      </c>
      <c r="M236" s="95">
        <f t="shared" si="895"/>
        <v>0</v>
      </c>
      <c r="N236" s="78">
        <f t="shared" si="895"/>
        <v>12000</v>
      </c>
      <c r="O236" s="78">
        <f t="shared" ref="O236" si="896">SUM(O237:O238)</f>
        <v>0</v>
      </c>
      <c r="P236" s="78">
        <f t="shared" si="895"/>
        <v>12000</v>
      </c>
      <c r="Q236" s="78">
        <f t="shared" si="895"/>
        <v>0</v>
      </c>
      <c r="R236" s="78">
        <f t="shared" si="895"/>
        <v>3000</v>
      </c>
      <c r="S236" s="79">
        <f t="shared" si="895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7">SUM(W237:W238)</f>
        <v>0</v>
      </c>
      <c r="X236" s="301">
        <f t="shared" si="897"/>
        <v>0</v>
      </c>
      <c r="Y236" s="95">
        <f t="shared" si="897"/>
        <v>0</v>
      </c>
      <c r="Z236" s="78">
        <f t="shared" si="897"/>
        <v>0</v>
      </c>
      <c r="AA236" s="78">
        <f t="shared" ref="AA236" si="898">SUM(AA237:AA238)</f>
        <v>0</v>
      </c>
      <c r="AB236" s="78">
        <f t="shared" si="897"/>
        <v>0</v>
      </c>
      <c r="AC236" s="78">
        <f t="shared" si="897"/>
        <v>0</v>
      </c>
      <c r="AD236" s="78">
        <f t="shared" si="897"/>
        <v>0</v>
      </c>
      <c r="AE236" s="79">
        <f t="shared" si="897"/>
        <v>0</v>
      </c>
      <c r="AF236" s="262">
        <f t="shared" si="872"/>
        <v>42000</v>
      </c>
      <c r="AG236" s="315">
        <f>SUM(AG237:AG238)</f>
        <v>0</v>
      </c>
      <c r="AH236" s="263">
        <f>SUM(AH237:AH238)</f>
        <v>15000</v>
      </c>
      <c r="AI236" s="239">
        <f t="shared" ref="AI236:AQ236" si="899">SUM(AI237:AI238)</f>
        <v>0</v>
      </c>
      <c r="AJ236" s="303">
        <f t="shared" si="899"/>
        <v>0</v>
      </c>
      <c r="AK236" s="240">
        <f t="shared" si="899"/>
        <v>0</v>
      </c>
      <c r="AL236" s="241">
        <f t="shared" si="899"/>
        <v>12000</v>
      </c>
      <c r="AM236" s="241">
        <f t="shared" ref="AM236" si="900">SUM(AM237:AM238)</f>
        <v>0</v>
      </c>
      <c r="AN236" s="241">
        <f t="shared" si="899"/>
        <v>12000</v>
      </c>
      <c r="AO236" s="241">
        <f t="shared" si="899"/>
        <v>0</v>
      </c>
      <c r="AP236" s="241">
        <f t="shared" si="899"/>
        <v>3000</v>
      </c>
      <c r="AQ236" s="239">
        <f t="shared" si="899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80" t="s">
        <v>71</v>
      </c>
      <c r="E237" s="580"/>
      <c r="F237" s="580"/>
      <c r="G237" s="581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1">I237+U237</f>
        <v>0</v>
      </c>
      <c r="AH237" s="92">
        <f t="shared" ref="AH237:AH238" si="902">J237+V237</f>
        <v>0</v>
      </c>
      <c r="AI237" s="31">
        <f t="shared" ref="AI237:AI238" si="903">K237+W237</f>
        <v>0</v>
      </c>
      <c r="AJ237" s="326">
        <f t="shared" ref="AJ237:AJ238" si="904">L237+X237</f>
        <v>0</v>
      </c>
      <c r="AK237" s="290">
        <f t="shared" ref="AK237:AK238" si="905">M237+Y237</f>
        <v>0</v>
      </c>
      <c r="AL237" s="30">
        <f t="shared" ref="AL237:AL238" si="906">N237+Z237</f>
        <v>0</v>
      </c>
      <c r="AM237" s="30">
        <f t="shared" ref="AM237:AM238" si="907">O237+AA237</f>
        <v>0</v>
      </c>
      <c r="AN237" s="30">
        <f t="shared" ref="AN237:AN238" si="908">P237+AB237</f>
        <v>0</v>
      </c>
      <c r="AO237" s="30">
        <f t="shared" ref="AO237:AO238" si="909">Q237+AC237</f>
        <v>0</v>
      </c>
      <c r="AP237" s="30">
        <f t="shared" ref="AP237:AP238" si="910">R237+AD237</f>
        <v>0</v>
      </c>
      <c r="AQ237" s="31">
        <f t="shared" ref="AQ237:AQ238" si="911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80" t="s">
        <v>11</v>
      </c>
      <c r="E238" s="580"/>
      <c r="F238" s="580"/>
      <c r="G238" s="581"/>
      <c r="H238" s="76">
        <f t="shared" si="865"/>
        <v>42000</v>
      </c>
      <c r="I238" s="80"/>
      <c r="J238" s="94">
        <v>15000</v>
      </c>
      <c r="K238" s="82"/>
      <c r="L238" s="302"/>
      <c r="M238" s="118"/>
      <c r="N238" s="81">
        <v>12000</v>
      </c>
      <c r="O238" s="81"/>
      <c r="P238" s="81">
        <v>12000</v>
      </c>
      <c r="Q238" s="81"/>
      <c r="R238" s="81">
        <v>3000</v>
      </c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42000</v>
      </c>
      <c r="AG238" s="29">
        <f t="shared" si="901"/>
        <v>0</v>
      </c>
      <c r="AH238" s="92">
        <f t="shared" si="902"/>
        <v>15000</v>
      </c>
      <c r="AI238" s="31">
        <f t="shared" si="903"/>
        <v>0</v>
      </c>
      <c r="AJ238" s="326">
        <f t="shared" si="904"/>
        <v>0</v>
      </c>
      <c r="AK238" s="290">
        <f t="shared" si="905"/>
        <v>0</v>
      </c>
      <c r="AL238" s="30">
        <f t="shared" si="906"/>
        <v>12000</v>
      </c>
      <c r="AM238" s="30">
        <f t="shared" si="907"/>
        <v>0</v>
      </c>
      <c r="AN238" s="30">
        <f t="shared" si="908"/>
        <v>12000</v>
      </c>
      <c r="AO238" s="30">
        <f t="shared" si="909"/>
        <v>0</v>
      </c>
      <c r="AP238" s="30">
        <f t="shared" si="910"/>
        <v>3000</v>
      </c>
      <c r="AQ238" s="31">
        <f t="shared" si="911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62" customFormat="1" ht="10.5" customHeight="1" x14ac:dyDescent="0.25">
      <c r="A239" s="430"/>
      <c r="B239" s="431"/>
      <c r="C239" s="431"/>
      <c r="D239" s="432"/>
      <c r="E239" s="432"/>
      <c r="F239" s="432"/>
      <c r="G239" s="432"/>
      <c r="H239" s="91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1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1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125"/>
    </row>
    <row r="240" spans="1:136" s="74" customFormat="1" ht="28.5" customHeight="1" x14ac:dyDescent="0.25">
      <c r="A240" s="590" t="s">
        <v>138</v>
      </c>
      <c r="B240" s="591"/>
      <c r="C240" s="591"/>
      <c r="D240" s="592" t="s">
        <v>120</v>
      </c>
      <c r="E240" s="592"/>
      <c r="F240" s="592"/>
      <c r="G240" s="593"/>
      <c r="H240" s="83">
        <f>SUM(I240:S240)</f>
        <v>0</v>
      </c>
      <c r="I240" s="84">
        <f>I241</f>
        <v>0</v>
      </c>
      <c r="J240" s="285">
        <f>J241</f>
        <v>0</v>
      </c>
      <c r="K240" s="86">
        <f t="shared" ref="K240:AI241" si="912">K241</f>
        <v>0</v>
      </c>
      <c r="L240" s="300">
        <f t="shared" si="912"/>
        <v>0</v>
      </c>
      <c r="M240" s="120">
        <f t="shared" si="912"/>
        <v>0</v>
      </c>
      <c r="N240" s="85">
        <f t="shared" si="912"/>
        <v>0</v>
      </c>
      <c r="O240" s="85">
        <f t="shared" si="912"/>
        <v>0</v>
      </c>
      <c r="P240" s="85">
        <f t="shared" si="912"/>
        <v>0</v>
      </c>
      <c r="Q240" s="85">
        <f t="shared" si="912"/>
        <v>0</v>
      </c>
      <c r="R240" s="85">
        <f t="shared" si="912"/>
        <v>0</v>
      </c>
      <c r="S240" s="86">
        <f t="shared" si="912"/>
        <v>0</v>
      </c>
      <c r="T240" s="245">
        <f>SUM(U240:AE240)</f>
        <v>0</v>
      </c>
      <c r="U240" s="84">
        <f>U241</f>
        <v>0</v>
      </c>
      <c r="V240" s="285">
        <f>V241</f>
        <v>0</v>
      </c>
      <c r="W240" s="86">
        <f t="shared" si="912"/>
        <v>0</v>
      </c>
      <c r="X240" s="300">
        <f t="shared" si="912"/>
        <v>0</v>
      </c>
      <c r="Y240" s="120">
        <f t="shared" si="912"/>
        <v>0</v>
      </c>
      <c r="Z240" s="85">
        <f t="shared" si="912"/>
        <v>0</v>
      </c>
      <c r="AA240" s="85">
        <f t="shared" si="912"/>
        <v>0</v>
      </c>
      <c r="AB240" s="85">
        <f t="shared" si="912"/>
        <v>0</v>
      </c>
      <c r="AC240" s="85">
        <f t="shared" si="912"/>
        <v>0</v>
      </c>
      <c r="AD240" s="85">
        <f t="shared" si="912"/>
        <v>0</v>
      </c>
      <c r="AE240" s="86">
        <f t="shared" si="912"/>
        <v>0</v>
      </c>
      <c r="AF240" s="261">
        <f>SUM(AG240:AQ240)</f>
        <v>0</v>
      </c>
      <c r="AG240" s="468">
        <f>AG241</f>
        <v>0</v>
      </c>
      <c r="AH240" s="469">
        <f>AH241</f>
        <v>0</v>
      </c>
      <c r="AI240" s="470">
        <f t="shared" si="912"/>
        <v>0</v>
      </c>
      <c r="AJ240" s="471">
        <f t="shared" ref="AI240:AQ241" si="913">AJ241</f>
        <v>0</v>
      </c>
      <c r="AK240" s="472">
        <f t="shared" si="913"/>
        <v>0</v>
      </c>
      <c r="AL240" s="473">
        <f t="shared" si="913"/>
        <v>0</v>
      </c>
      <c r="AM240" s="473">
        <f t="shared" si="913"/>
        <v>0</v>
      </c>
      <c r="AN240" s="473">
        <f t="shared" si="913"/>
        <v>0</v>
      </c>
      <c r="AO240" s="473">
        <f t="shared" si="913"/>
        <v>0</v>
      </c>
      <c r="AP240" s="473">
        <f t="shared" si="913"/>
        <v>0</v>
      </c>
      <c r="AQ240" s="470">
        <f t="shared" si="913"/>
        <v>0</v>
      </c>
      <c r="AR240" s="192"/>
      <c r="AS240" s="191"/>
      <c r="AT240" s="191"/>
      <c r="AU240" s="191"/>
      <c r="AV240" s="191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  <c r="DJ240" s="192"/>
      <c r="DK240" s="192"/>
      <c r="DL240" s="192"/>
      <c r="DM240" s="192"/>
      <c r="DN240" s="192"/>
      <c r="DO240" s="192"/>
      <c r="DP240" s="192"/>
      <c r="DQ240" s="192"/>
      <c r="DR240" s="192"/>
      <c r="DS240" s="192"/>
      <c r="DT240" s="192"/>
      <c r="DU240" s="192"/>
      <c r="DV240" s="192"/>
      <c r="DW240" s="192"/>
      <c r="DX240" s="192"/>
      <c r="DY240" s="192"/>
      <c r="DZ240" s="192"/>
      <c r="EA240" s="192"/>
      <c r="EB240" s="192"/>
      <c r="EC240" s="192"/>
      <c r="ED240" s="192"/>
      <c r="EE240" s="192"/>
      <c r="EF240" s="192"/>
    </row>
    <row r="241" spans="1:136" s="74" customFormat="1" ht="15.75" customHeight="1" x14ac:dyDescent="0.25">
      <c r="A241" s="436">
        <v>3</v>
      </c>
      <c r="B241" s="68"/>
      <c r="C241" s="90"/>
      <c r="D241" s="578" t="s">
        <v>16</v>
      </c>
      <c r="E241" s="578"/>
      <c r="F241" s="578"/>
      <c r="G241" s="579"/>
      <c r="H241" s="75">
        <f>SUM(I241:S241)</f>
        <v>0</v>
      </c>
      <c r="I241" s="77">
        <f>I242</f>
        <v>0</v>
      </c>
      <c r="J241" s="61">
        <f>J242</f>
        <v>0</v>
      </c>
      <c r="K241" s="79">
        <f t="shared" si="912"/>
        <v>0</v>
      </c>
      <c r="L241" s="301">
        <f t="shared" si="912"/>
        <v>0</v>
      </c>
      <c r="M241" s="95">
        <f t="shared" si="912"/>
        <v>0</v>
      </c>
      <c r="N241" s="78">
        <f t="shared" si="912"/>
        <v>0</v>
      </c>
      <c r="O241" s="78">
        <f t="shared" si="912"/>
        <v>0</v>
      </c>
      <c r="P241" s="78">
        <f t="shared" si="912"/>
        <v>0</v>
      </c>
      <c r="Q241" s="78">
        <f t="shared" si="912"/>
        <v>0</v>
      </c>
      <c r="R241" s="78">
        <f t="shared" si="912"/>
        <v>0</v>
      </c>
      <c r="S241" s="79">
        <f t="shared" si="912"/>
        <v>0</v>
      </c>
      <c r="T241" s="237">
        <f>SUM(U241:AE241)</f>
        <v>0</v>
      </c>
      <c r="U241" s="77">
        <f>U242</f>
        <v>0</v>
      </c>
      <c r="V241" s="61">
        <f>V242</f>
        <v>0</v>
      </c>
      <c r="W241" s="79">
        <f t="shared" si="912"/>
        <v>0</v>
      </c>
      <c r="X241" s="301">
        <f t="shared" si="912"/>
        <v>0</v>
      </c>
      <c r="Y241" s="95">
        <f t="shared" si="912"/>
        <v>0</v>
      </c>
      <c r="Z241" s="78">
        <f t="shared" si="912"/>
        <v>0</v>
      </c>
      <c r="AA241" s="78">
        <f t="shared" si="912"/>
        <v>0</v>
      </c>
      <c r="AB241" s="78">
        <f t="shared" si="912"/>
        <v>0</v>
      </c>
      <c r="AC241" s="78">
        <f t="shared" si="912"/>
        <v>0</v>
      </c>
      <c r="AD241" s="78">
        <f t="shared" si="912"/>
        <v>0</v>
      </c>
      <c r="AE241" s="79">
        <f t="shared" si="912"/>
        <v>0</v>
      </c>
      <c r="AF241" s="262">
        <f>SUM(AG241:AQ241)</f>
        <v>0</v>
      </c>
      <c r="AG241" s="315">
        <f>AG242</f>
        <v>0</v>
      </c>
      <c r="AH241" s="263">
        <f>AH242</f>
        <v>0</v>
      </c>
      <c r="AI241" s="239">
        <f t="shared" si="913"/>
        <v>0</v>
      </c>
      <c r="AJ241" s="303">
        <f t="shared" si="913"/>
        <v>0</v>
      </c>
      <c r="AK241" s="240">
        <f t="shared" si="913"/>
        <v>0</v>
      </c>
      <c r="AL241" s="241">
        <f t="shared" si="913"/>
        <v>0</v>
      </c>
      <c r="AM241" s="241">
        <f t="shared" si="913"/>
        <v>0</v>
      </c>
      <c r="AN241" s="241">
        <f t="shared" si="913"/>
        <v>0</v>
      </c>
      <c r="AO241" s="241">
        <f t="shared" si="913"/>
        <v>0</v>
      </c>
      <c r="AP241" s="241">
        <f t="shared" si="913"/>
        <v>0</v>
      </c>
      <c r="AQ241" s="239">
        <f t="shared" si="913"/>
        <v>0</v>
      </c>
      <c r="AR241" s="192"/>
      <c r="AS241" s="191"/>
      <c r="AT241" s="191"/>
      <c r="AU241" s="191"/>
      <c r="AV241" s="191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  <c r="DJ241" s="192"/>
      <c r="DK241" s="192"/>
      <c r="DL241" s="192"/>
      <c r="DM241" s="192"/>
      <c r="DN241" s="192"/>
      <c r="DO241" s="192"/>
      <c r="DP241" s="192"/>
      <c r="DQ241" s="192"/>
      <c r="DR241" s="192"/>
      <c r="DS241" s="192"/>
      <c r="DT241" s="192"/>
      <c r="DU241" s="192"/>
      <c r="DV241" s="192"/>
      <c r="DW241" s="192"/>
      <c r="DX241" s="192"/>
      <c r="DY241" s="192"/>
      <c r="DZ241" s="192"/>
      <c r="EA241" s="192"/>
      <c r="EB241" s="192"/>
      <c r="EC241" s="192"/>
      <c r="ED241" s="192"/>
      <c r="EE241" s="192"/>
      <c r="EF241" s="192"/>
    </row>
    <row r="242" spans="1:136" s="73" customFormat="1" ht="15.75" customHeight="1" x14ac:dyDescent="0.25">
      <c r="A242" s="576">
        <v>32</v>
      </c>
      <c r="B242" s="577"/>
      <c r="C242" s="90"/>
      <c r="D242" s="578" t="s">
        <v>4</v>
      </c>
      <c r="E242" s="578"/>
      <c r="F242" s="578"/>
      <c r="G242" s="579"/>
      <c r="H242" s="75">
        <f>SUM(I242:S242)</f>
        <v>0</v>
      </c>
      <c r="I242" s="77">
        <f>I243+I244</f>
        <v>0</v>
      </c>
      <c r="J242" s="61">
        <f>J243+J244</f>
        <v>0</v>
      </c>
      <c r="K242" s="79">
        <f t="shared" ref="K242:S242" si="914">K243+K244</f>
        <v>0</v>
      </c>
      <c r="L242" s="301">
        <f t="shared" si="914"/>
        <v>0</v>
      </c>
      <c r="M242" s="95">
        <f t="shared" si="914"/>
        <v>0</v>
      </c>
      <c r="N242" s="78">
        <f t="shared" si="914"/>
        <v>0</v>
      </c>
      <c r="O242" s="78">
        <f t="shared" ref="O242" si="915">O243+O244</f>
        <v>0</v>
      </c>
      <c r="P242" s="78">
        <f t="shared" si="914"/>
        <v>0</v>
      </c>
      <c r="Q242" s="78">
        <f t="shared" si="914"/>
        <v>0</v>
      </c>
      <c r="R242" s="78">
        <f t="shared" si="914"/>
        <v>0</v>
      </c>
      <c r="S242" s="79">
        <f t="shared" si="914"/>
        <v>0</v>
      </c>
      <c r="T242" s="237">
        <f>SUM(U242:AE242)</f>
        <v>0</v>
      </c>
      <c r="U242" s="77">
        <f>U243+U244</f>
        <v>0</v>
      </c>
      <c r="V242" s="61">
        <f>V243+V244</f>
        <v>0</v>
      </c>
      <c r="W242" s="79">
        <f t="shared" ref="W242:AE242" si="916">W243+W244</f>
        <v>0</v>
      </c>
      <c r="X242" s="301">
        <f t="shared" si="916"/>
        <v>0</v>
      </c>
      <c r="Y242" s="95">
        <f t="shared" si="916"/>
        <v>0</v>
      </c>
      <c r="Z242" s="78">
        <f t="shared" si="916"/>
        <v>0</v>
      </c>
      <c r="AA242" s="78">
        <f t="shared" ref="AA242" si="917">AA243+AA244</f>
        <v>0</v>
      </c>
      <c r="AB242" s="78">
        <f t="shared" si="916"/>
        <v>0</v>
      </c>
      <c r="AC242" s="78">
        <f t="shared" si="916"/>
        <v>0</v>
      </c>
      <c r="AD242" s="78">
        <f t="shared" si="916"/>
        <v>0</v>
      </c>
      <c r="AE242" s="79">
        <f t="shared" si="916"/>
        <v>0</v>
      </c>
      <c r="AF242" s="262">
        <f>SUM(AG242:AQ242)</f>
        <v>0</v>
      </c>
      <c r="AG242" s="315">
        <f>AG243+AG244</f>
        <v>0</v>
      </c>
      <c r="AH242" s="263">
        <f>AH243+AH244</f>
        <v>0</v>
      </c>
      <c r="AI242" s="239">
        <f t="shared" ref="AI242:AQ242" si="918">AI243+AI244</f>
        <v>0</v>
      </c>
      <c r="AJ242" s="303">
        <f t="shared" si="918"/>
        <v>0</v>
      </c>
      <c r="AK242" s="240">
        <f t="shared" si="918"/>
        <v>0</v>
      </c>
      <c r="AL242" s="241">
        <f t="shared" si="918"/>
        <v>0</v>
      </c>
      <c r="AM242" s="241">
        <f t="shared" ref="AM242" si="919">AM243+AM244</f>
        <v>0</v>
      </c>
      <c r="AN242" s="241">
        <f t="shared" si="918"/>
        <v>0</v>
      </c>
      <c r="AO242" s="241">
        <f t="shared" si="918"/>
        <v>0</v>
      </c>
      <c r="AP242" s="241">
        <f t="shared" si="918"/>
        <v>0</v>
      </c>
      <c r="AQ242" s="239">
        <f t="shared" si="918"/>
        <v>0</v>
      </c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</row>
    <row r="243" spans="1:136" s="72" customFormat="1" ht="15.75" customHeight="1" x14ac:dyDescent="0.25">
      <c r="A243" s="230"/>
      <c r="B243" s="179"/>
      <c r="C243" s="179">
        <v>322</v>
      </c>
      <c r="D243" s="580" t="s">
        <v>6</v>
      </c>
      <c r="E243" s="580"/>
      <c r="F243" s="580"/>
      <c r="G243" s="580"/>
      <c r="H243" s="76">
        <f>SUM(I243:S243)</f>
        <v>0</v>
      </c>
      <c r="I243" s="80"/>
      <c r="J243" s="94"/>
      <c r="K243" s="82"/>
      <c r="L243" s="302"/>
      <c r="M243" s="118"/>
      <c r="N243" s="81"/>
      <c r="O243" s="81"/>
      <c r="P243" s="81"/>
      <c r="Q243" s="81"/>
      <c r="R243" s="81"/>
      <c r="S243" s="82"/>
      <c r="T243" s="28">
        <f>SUM(U243:AE243)</f>
        <v>0</v>
      </c>
      <c r="U243" s="80"/>
      <c r="V243" s="94"/>
      <c r="W243" s="82"/>
      <c r="X243" s="302"/>
      <c r="Y243" s="118"/>
      <c r="Z243" s="81"/>
      <c r="AA243" s="81"/>
      <c r="AB243" s="81"/>
      <c r="AC243" s="81"/>
      <c r="AD243" s="81"/>
      <c r="AE243" s="82"/>
      <c r="AF243" s="109">
        <f>SUM(AG243:AQ243)</f>
        <v>0</v>
      </c>
      <c r="AG243" s="29">
        <f t="shared" ref="AG243:AG244" si="920">I243+U243</f>
        <v>0</v>
      </c>
      <c r="AH243" s="92">
        <f t="shared" ref="AH243:AH244" si="921">J243+V243</f>
        <v>0</v>
      </c>
      <c r="AI243" s="31">
        <f t="shared" ref="AI243:AI244" si="922">K243+W243</f>
        <v>0</v>
      </c>
      <c r="AJ243" s="326">
        <f t="shared" ref="AJ243:AJ244" si="923">L243+X243</f>
        <v>0</v>
      </c>
      <c r="AK243" s="290">
        <f t="shared" ref="AK243:AK244" si="924">M243+Y243</f>
        <v>0</v>
      </c>
      <c r="AL243" s="30">
        <f t="shared" ref="AL243:AL244" si="925">N243+Z243</f>
        <v>0</v>
      </c>
      <c r="AM243" s="30">
        <f t="shared" ref="AM243:AM244" si="926">O243+AA243</f>
        <v>0</v>
      </c>
      <c r="AN243" s="30">
        <f t="shared" ref="AN243:AN244" si="927">P243+AB243</f>
        <v>0</v>
      </c>
      <c r="AO243" s="30">
        <f t="shared" ref="AO243:AO244" si="928">Q243+AC243</f>
        <v>0</v>
      </c>
      <c r="AP243" s="30">
        <f t="shared" ref="AP243:AP244" si="929">R243+AD243</f>
        <v>0</v>
      </c>
      <c r="AQ243" s="31">
        <f t="shared" ref="AQ243:AQ244" si="930">S243+AE243</f>
        <v>0</v>
      </c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.75" customHeight="1" x14ac:dyDescent="0.25">
      <c r="A244" s="230"/>
      <c r="B244" s="179"/>
      <c r="C244" s="179">
        <v>323</v>
      </c>
      <c r="D244" s="580" t="s">
        <v>7</v>
      </c>
      <c r="E244" s="580"/>
      <c r="F244" s="580"/>
      <c r="G244" s="580"/>
      <c r="H244" s="76">
        <f>SUM(I244:S244)</f>
        <v>0</v>
      </c>
      <c r="I244" s="80"/>
      <c r="J244" s="94"/>
      <c r="K244" s="82"/>
      <c r="L244" s="302"/>
      <c r="M244" s="118"/>
      <c r="N244" s="81"/>
      <c r="O244" s="81"/>
      <c r="P244" s="81"/>
      <c r="Q244" s="81"/>
      <c r="R244" s="81"/>
      <c r="S244" s="82"/>
      <c r="T244" s="28">
        <f>SUM(U244:AE244)</f>
        <v>0</v>
      </c>
      <c r="U244" s="80"/>
      <c r="V244" s="94"/>
      <c r="W244" s="82"/>
      <c r="X244" s="302"/>
      <c r="Y244" s="118"/>
      <c r="Z244" s="81"/>
      <c r="AA244" s="81"/>
      <c r="AB244" s="81"/>
      <c r="AC244" s="81"/>
      <c r="AD244" s="81"/>
      <c r="AE244" s="82"/>
      <c r="AF244" s="109">
        <f>SUM(AG244:AQ244)</f>
        <v>0</v>
      </c>
      <c r="AG244" s="29">
        <f t="shared" si="920"/>
        <v>0</v>
      </c>
      <c r="AH244" s="92">
        <f t="shared" si="921"/>
        <v>0</v>
      </c>
      <c r="AI244" s="31">
        <f t="shared" si="922"/>
        <v>0</v>
      </c>
      <c r="AJ244" s="326">
        <f t="shared" si="923"/>
        <v>0</v>
      </c>
      <c r="AK244" s="290">
        <f t="shared" si="924"/>
        <v>0</v>
      </c>
      <c r="AL244" s="30">
        <f t="shared" si="925"/>
        <v>0</v>
      </c>
      <c r="AM244" s="30">
        <f t="shared" si="926"/>
        <v>0</v>
      </c>
      <c r="AN244" s="30">
        <f t="shared" si="927"/>
        <v>0</v>
      </c>
      <c r="AO244" s="30">
        <f t="shared" si="928"/>
        <v>0</v>
      </c>
      <c r="AP244" s="30">
        <f t="shared" si="929"/>
        <v>0</v>
      </c>
      <c r="AQ244" s="31">
        <f t="shared" si="930"/>
        <v>0</v>
      </c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62" customFormat="1" ht="10.5" customHeight="1" x14ac:dyDescent="0.25">
      <c r="A245" s="430"/>
      <c r="B245" s="431"/>
      <c r="C245" s="431"/>
      <c r="D245" s="432"/>
      <c r="E245" s="432"/>
      <c r="F245" s="432"/>
      <c r="G245" s="432"/>
      <c r="H245" s="91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1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1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125"/>
      <c r="AR245" s="206"/>
      <c r="AS245" s="191"/>
      <c r="AT245" s="191"/>
      <c r="AU245" s="191"/>
      <c r="AV245" s="191"/>
    </row>
    <row r="246" spans="1:136" s="110" customFormat="1" ht="27" customHeight="1" x14ac:dyDescent="0.25">
      <c r="A246" s="594" t="s">
        <v>141</v>
      </c>
      <c r="B246" s="595"/>
      <c r="C246" s="595"/>
      <c r="D246" s="596" t="s">
        <v>142</v>
      </c>
      <c r="E246" s="596"/>
      <c r="F246" s="596"/>
      <c r="G246" s="597"/>
      <c r="H246" s="97">
        <f t="shared" ref="H246:H251" si="931">SUM(I246:S246)</f>
        <v>0</v>
      </c>
      <c r="I246" s="98">
        <f t="shared" ref="I246:J248" si="932">I247</f>
        <v>0</v>
      </c>
      <c r="J246" s="284">
        <f t="shared" si="932"/>
        <v>0</v>
      </c>
      <c r="K246" s="122">
        <f t="shared" ref="K246:S246" si="933">K247</f>
        <v>0</v>
      </c>
      <c r="L246" s="299">
        <f t="shared" si="933"/>
        <v>0</v>
      </c>
      <c r="M246" s="119">
        <f t="shared" si="933"/>
        <v>0</v>
      </c>
      <c r="N246" s="99">
        <f t="shared" si="933"/>
        <v>0</v>
      </c>
      <c r="O246" s="99">
        <f t="shared" si="933"/>
        <v>0</v>
      </c>
      <c r="P246" s="99">
        <f t="shared" si="933"/>
        <v>0</v>
      </c>
      <c r="Q246" s="99">
        <f t="shared" si="933"/>
        <v>0</v>
      </c>
      <c r="R246" s="99">
        <f t="shared" si="933"/>
        <v>0</v>
      </c>
      <c r="S246" s="122">
        <f t="shared" si="933"/>
        <v>0</v>
      </c>
      <c r="T246" s="246">
        <f t="shared" ref="T246:T251" si="934">SUM(U246:AE246)</f>
        <v>0</v>
      </c>
      <c r="U246" s="98">
        <f t="shared" ref="U246:AE246" si="935">U247</f>
        <v>0</v>
      </c>
      <c r="V246" s="284">
        <f t="shared" si="935"/>
        <v>0</v>
      </c>
      <c r="W246" s="122">
        <f t="shared" si="935"/>
        <v>0</v>
      </c>
      <c r="X246" s="299">
        <f t="shared" si="935"/>
        <v>0</v>
      </c>
      <c r="Y246" s="119">
        <f t="shared" si="935"/>
        <v>0</v>
      </c>
      <c r="Z246" s="99">
        <f t="shared" si="935"/>
        <v>0</v>
      </c>
      <c r="AA246" s="99">
        <f t="shared" si="935"/>
        <v>0</v>
      </c>
      <c r="AB246" s="99">
        <f t="shared" si="935"/>
        <v>0</v>
      </c>
      <c r="AC246" s="99">
        <f t="shared" si="935"/>
        <v>0</v>
      </c>
      <c r="AD246" s="99">
        <f t="shared" si="935"/>
        <v>0</v>
      </c>
      <c r="AE246" s="122">
        <f t="shared" si="935"/>
        <v>0</v>
      </c>
      <c r="AF246" s="260">
        <f t="shared" ref="AF246:AF251" si="936">SUM(AG246:AQ246)</f>
        <v>0</v>
      </c>
      <c r="AG246" s="462">
        <f t="shared" ref="AG246:AQ246" si="937">AG247</f>
        <v>0</v>
      </c>
      <c r="AH246" s="463">
        <f t="shared" si="937"/>
        <v>0</v>
      </c>
      <c r="AI246" s="464">
        <f t="shared" si="937"/>
        <v>0</v>
      </c>
      <c r="AJ246" s="465">
        <f t="shared" si="937"/>
        <v>0</v>
      </c>
      <c r="AK246" s="466">
        <f t="shared" si="937"/>
        <v>0</v>
      </c>
      <c r="AL246" s="467">
        <f t="shared" si="937"/>
        <v>0</v>
      </c>
      <c r="AM246" s="467">
        <f t="shared" si="937"/>
        <v>0</v>
      </c>
      <c r="AN246" s="467">
        <f t="shared" si="937"/>
        <v>0</v>
      </c>
      <c r="AO246" s="467">
        <f>AO247</f>
        <v>0</v>
      </c>
      <c r="AP246" s="467">
        <f t="shared" si="937"/>
        <v>0</v>
      </c>
      <c r="AQ246" s="464">
        <f t="shared" si="937"/>
        <v>0</v>
      </c>
      <c r="AR246" s="206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1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</row>
    <row r="247" spans="1:136" s="64" customFormat="1" ht="26.1" customHeight="1" x14ac:dyDescent="0.25">
      <c r="A247" s="590" t="s">
        <v>143</v>
      </c>
      <c r="B247" s="591"/>
      <c r="C247" s="591"/>
      <c r="D247" s="592" t="s">
        <v>144</v>
      </c>
      <c r="E247" s="592"/>
      <c r="F247" s="592"/>
      <c r="G247" s="593"/>
      <c r="H247" s="83">
        <f t="shared" si="931"/>
        <v>0</v>
      </c>
      <c r="I247" s="84">
        <f t="shared" si="932"/>
        <v>0</v>
      </c>
      <c r="J247" s="285">
        <f t="shared" si="932"/>
        <v>0</v>
      </c>
      <c r="K247" s="86">
        <f t="shared" ref="K247:S248" si="938">K248</f>
        <v>0</v>
      </c>
      <c r="L247" s="300">
        <f t="shared" si="938"/>
        <v>0</v>
      </c>
      <c r="M247" s="120">
        <f t="shared" si="938"/>
        <v>0</v>
      </c>
      <c r="N247" s="85">
        <f t="shared" si="938"/>
        <v>0</v>
      </c>
      <c r="O247" s="85">
        <f t="shared" si="938"/>
        <v>0</v>
      </c>
      <c r="P247" s="85">
        <f t="shared" si="938"/>
        <v>0</v>
      </c>
      <c r="Q247" s="85">
        <f t="shared" si="938"/>
        <v>0</v>
      </c>
      <c r="R247" s="85">
        <f t="shared" si="938"/>
        <v>0</v>
      </c>
      <c r="S247" s="86">
        <f t="shared" si="938"/>
        <v>0</v>
      </c>
      <c r="T247" s="245">
        <f t="shared" si="934"/>
        <v>0</v>
      </c>
      <c r="U247" s="84">
        <f t="shared" ref="U247:AE248" si="939">U248</f>
        <v>0</v>
      </c>
      <c r="V247" s="285">
        <f t="shared" si="939"/>
        <v>0</v>
      </c>
      <c r="W247" s="86">
        <f t="shared" si="939"/>
        <v>0</v>
      </c>
      <c r="X247" s="300">
        <f t="shared" si="939"/>
        <v>0</v>
      </c>
      <c r="Y247" s="120">
        <f t="shared" si="939"/>
        <v>0</v>
      </c>
      <c r="Z247" s="85">
        <f t="shared" si="939"/>
        <v>0</v>
      </c>
      <c r="AA247" s="85">
        <f t="shared" si="939"/>
        <v>0</v>
      </c>
      <c r="AB247" s="85">
        <f t="shared" si="939"/>
        <v>0</v>
      </c>
      <c r="AC247" s="85">
        <f t="shared" si="939"/>
        <v>0</v>
      </c>
      <c r="AD247" s="85">
        <f t="shared" si="939"/>
        <v>0</v>
      </c>
      <c r="AE247" s="86">
        <f t="shared" si="939"/>
        <v>0</v>
      </c>
      <c r="AF247" s="261">
        <f t="shared" si="936"/>
        <v>0</v>
      </c>
      <c r="AG247" s="468">
        <f t="shared" ref="AG247:AN248" si="940">AG248</f>
        <v>0</v>
      </c>
      <c r="AH247" s="469">
        <f t="shared" si="940"/>
        <v>0</v>
      </c>
      <c r="AI247" s="470">
        <f t="shared" si="940"/>
        <v>0</v>
      </c>
      <c r="AJ247" s="471">
        <f t="shared" si="940"/>
        <v>0</v>
      </c>
      <c r="AK247" s="472">
        <f t="shared" si="940"/>
        <v>0</v>
      </c>
      <c r="AL247" s="473">
        <f t="shared" si="940"/>
        <v>0</v>
      </c>
      <c r="AM247" s="473">
        <f t="shared" si="940"/>
        <v>0</v>
      </c>
      <c r="AN247" s="473">
        <f t="shared" si="940"/>
        <v>0</v>
      </c>
      <c r="AO247" s="473">
        <f>AO248</f>
        <v>0</v>
      </c>
      <c r="AP247" s="473">
        <f>AP248</f>
        <v>0</v>
      </c>
      <c r="AQ247" s="470">
        <f>AQ248</f>
        <v>0</v>
      </c>
      <c r="AR247" s="206"/>
      <c r="AS247" s="190"/>
      <c r="AT247" s="190"/>
      <c r="AU247" s="190"/>
      <c r="AV247" s="190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</row>
    <row r="248" spans="1:136" s="74" customFormat="1" ht="27" customHeight="1" x14ac:dyDescent="0.25">
      <c r="A248" s="436">
        <v>5</v>
      </c>
      <c r="B248" s="68"/>
      <c r="C248" s="68"/>
      <c r="D248" s="578" t="s">
        <v>69</v>
      </c>
      <c r="E248" s="578"/>
      <c r="F248" s="578"/>
      <c r="G248" s="579"/>
      <c r="H248" s="75">
        <f t="shared" si="931"/>
        <v>0</v>
      </c>
      <c r="I248" s="77">
        <f t="shared" si="932"/>
        <v>0</v>
      </c>
      <c r="J248" s="61">
        <f t="shared" si="932"/>
        <v>0</v>
      </c>
      <c r="K248" s="79">
        <f t="shared" si="938"/>
        <v>0</v>
      </c>
      <c r="L248" s="301">
        <f t="shared" si="938"/>
        <v>0</v>
      </c>
      <c r="M248" s="95">
        <f t="shared" si="938"/>
        <v>0</v>
      </c>
      <c r="N248" s="78">
        <f t="shared" si="938"/>
        <v>0</v>
      </c>
      <c r="O248" s="78">
        <f t="shared" si="938"/>
        <v>0</v>
      </c>
      <c r="P248" s="78">
        <f t="shared" si="938"/>
        <v>0</v>
      </c>
      <c r="Q248" s="78">
        <f t="shared" si="938"/>
        <v>0</v>
      </c>
      <c r="R248" s="78">
        <f t="shared" si="938"/>
        <v>0</v>
      </c>
      <c r="S248" s="79">
        <f t="shared" si="938"/>
        <v>0</v>
      </c>
      <c r="T248" s="237">
        <f t="shared" si="934"/>
        <v>0</v>
      </c>
      <c r="U248" s="77">
        <f t="shared" si="939"/>
        <v>0</v>
      </c>
      <c r="V248" s="61">
        <f t="shared" si="939"/>
        <v>0</v>
      </c>
      <c r="W248" s="79">
        <f t="shared" si="939"/>
        <v>0</v>
      </c>
      <c r="X248" s="301">
        <f t="shared" si="939"/>
        <v>0</v>
      </c>
      <c r="Y248" s="95">
        <f t="shared" si="939"/>
        <v>0</v>
      </c>
      <c r="Z248" s="78">
        <f t="shared" si="939"/>
        <v>0</v>
      </c>
      <c r="AA248" s="78">
        <f t="shared" si="939"/>
        <v>0</v>
      </c>
      <c r="AB248" s="78">
        <f t="shared" si="939"/>
        <v>0</v>
      </c>
      <c r="AC248" s="78">
        <f t="shared" si="939"/>
        <v>0</v>
      </c>
      <c r="AD248" s="78">
        <f t="shared" si="939"/>
        <v>0</v>
      </c>
      <c r="AE248" s="79">
        <f t="shared" si="939"/>
        <v>0</v>
      </c>
      <c r="AF248" s="262">
        <f t="shared" si="936"/>
        <v>0</v>
      </c>
      <c r="AG248" s="315">
        <f t="shared" si="940"/>
        <v>0</v>
      </c>
      <c r="AH248" s="263">
        <f t="shared" si="940"/>
        <v>0</v>
      </c>
      <c r="AI248" s="239">
        <f t="shared" si="940"/>
        <v>0</v>
      </c>
      <c r="AJ248" s="303">
        <f t="shared" si="940"/>
        <v>0</v>
      </c>
      <c r="AK248" s="240">
        <f t="shared" si="940"/>
        <v>0</v>
      </c>
      <c r="AL248" s="241">
        <f t="shared" si="940"/>
        <v>0</v>
      </c>
      <c r="AM248" s="241">
        <f t="shared" si="940"/>
        <v>0</v>
      </c>
      <c r="AN248" s="241">
        <f t="shared" si="940"/>
        <v>0</v>
      </c>
      <c r="AO248" s="241">
        <f>AO249</f>
        <v>0</v>
      </c>
      <c r="AP248" s="241">
        <f>AP249</f>
        <v>0</v>
      </c>
      <c r="AQ248" s="239">
        <f>AQ249</f>
        <v>0</v>
      </c>
      <c r="AR248" s="208"/>
      <c r="AS248" s="62"/>
      <c r="AT248" s="62"/>
      <c r="AU248" s="89"/>
      <c r="AV248" s="89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</row>
    <row r="249" spans="1:136" s="73" customFormat="1" ht="29.45" customHeight="1" x14ac:dyDescent="0.25">
      <c r="A249" s="576">
        <v>54</v>
      </c>
      <c r="B249" s="577"/>
      <c r="C249" s="60"/>
      <c r="D249" s="578" t="s">
        <v>67</v>
      </c>
      <c r="E249" s="578"/>
      <c r="F249" s="578"/>
      <c r="G249" s="579"/>
      <c r="H249" s="75">
        <f t="shared" si="931"/>
        <v>0</v>
      </c>
      <c r="I249" s="77">
        <f t="shared" ref="I249:S249" si="941">I250+I251</f>
        <v>0</v>
      </c>
      <c r="J249" s="61">
        <f t="shared" ref="J249" si="942">J250+J251</f>
        <v>0</v>
      </c>
      <c r="K249" s="79">
        <f t="shared" si="941"/>
        <v>0</v>
      </c>
      <c r="L249" s="301">
        <f t="shared" si="941"/>
        <v>0</v>
      </c>
      <c r="M249" s="95">
        <f t="shared" si="941"/>
        <v>0</v>
      </c>
      <c r="N249" s="78">
        <f t="shared" si="941"/>
        <v>0</v>
      </c>
      <c r="O249" s="78">
        <f t="shared" ref="O249" si="943">O250+O251</f>
        <v>0</v>
      </c>
      <c r="P249" s="78">
        <f t="shared" si="941"/>
        <v>0</v>
      </c>
      <c r="Q249" s="78">
        <f t="shared" si="941"/>
        <v>0</v>
      </c>
      <c r="R249" s="78">
        <f t="shared" si="941"/>
        <v>0</v>
      </c>
      <c r="S249" s="79">
        <f t="shared" si="941"/>
        <v>0</v>
      </c>
      <c r="T249" s="237">
        <f t="shared" si="934"/>
        <v>0</v>
      </c>
      <c r="U249" s="77">
        <f t="shared" ref="U249:AE249" si="944">U250+U251</f>
        <v>0</v>
      </c>
      <c r="V249" s="61">
        <f t="shared" ref="V249" si="945">V250+V251</f>
        <v>0</v>
      </c>
      <c r="W249" s="79">
        <f t="shared" si="944"/>
        <v>0</v>
      </c>
      <c r="X249" s="301">
        <f t="shared" si="944"/>
        <v>0</v>
      </c>
      <c r="Y249" s="95">
        <f t="shared" si="944"/>
        <v>0</v>
      </c>
      <c r="Z249" s="78">
        <f t="shared" si="944"/>
        <v>0</v>
      </c>
      <c r="AA249" s="78">
        <f t="shared" ref="AA249" si="946">AA250+AA251</f>
        <v>0</v>
      </c>
      <c r="AB249" s="78">
        <f t="shared" si="944"/>
        <v>0</v>
      </c>
      <c r="AC249" s="78">
        <f t="shared" si="944"/>
        <v>0</v>
      </c>
      <c r="AD249" s="78">
        <f t="shared" si="944"/>
        <v>0</v>
      </c>
      <c r="AE249" s="79">
        <f t="shared" si="944"/>
        <v>0</v>
      </c>
      <c r="AF249" s="262">
        <f t="shared" si="936"/>
        <v>0</v>
      </c>
      <c r="AG249" s="315">
        <f t="shared" ref="AG249:AQ249" si="947">AG250+AG251</f>
        <v>0</v>
      </c>
      <c r="AH249" s="263">
        <f t="shared" ref="AH249" si="948">AH250+AH251</f>
        <v>0</v>
      </c>
      <c r="AI249" s="239">
        <f t="shared" si="947"/>
        <v>0</v>
      </c>
      <c r="AJ249" s="303">
        <f t="shared" si="947"/>
        <v>0</v>
      </c>
      <c r="AK249" s="240">
        <f t="shared" si="947"/>
        <v>0</v>
      </c>
      <c r="AL249" s="241">
        <f t="shared" si="947"/>
        <v>0</v>
      </c>
      <c r="AM249" s="241">
        <f t="shared" ref="AM249" si="949">AM250+AM251</f>
        <v>0</v>
      </c>
      <c r="AN249" s="241">
        <f t="shared" si="947"/>
        <v>0</v>
      </c>
      <c r="AO249" s="241">
        <f t="shared" si="947"/>
        <v>0</v>
      </c>
      <c r="AP249" s="241">
        <f t="shared" si="947"/>
        <v>0</v>
      </c>
      <c r="AQ249" s="239">
        <f t="shared" si="947"/>
        <v>0</v>
      </c>
      <c r="AR249" s="209"/>
      <c r="AS249" s="62"/>
      <c r="AT249" s="62"/>
      <c r="AU249" s="89"/>
      <c r="AV249" s="89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</row>
    <row r="250" spans="1:136" s="72" customFormat="1" ht="39.75" customHeight="1" x14ac:dyDescent="0.25">
      <c r="A250" s="220"/>
      <c r="B250" s="179"/>
      <c r="C250" s="179">
        <v>544</v>
      </c>
      <c r="D250" s="580" t="s">
        <v>68</v>
      </c>
      <c r="E250" s="580"/>
      <c r="F250" s="580"/>
      <c r="G250" s="581"/>
      <c r="H250" s="28">
        <f t="shared" si="931"/>
        <v>0</v>
      </c>
      <c r="I250" s="80"/>
      <c r="J250" s="94"/>
      <c r="K250" s="82"/>
      <c r="L250" s="302"/>
      <c r="M250" s="118"/>
      <c r="N250" s="81"/>
      <c r="O250" s="81"/>
      <c r="P250" s="81"/>
      <c r="Q250" s="81"/>
      <c r="R250" s="81"/>
      <c r="S250" s="82"/>
      <c r="T250" s="28">
        <f t="shared" si="934"/>
        <v>0</v>
      </c>
      <c r="U250" s="80"/>
      <c r="V250" s="94"/>
      <c r="W250" s="82"/>
      <c r="X250" s="302"/>
      <c r="Y250" s="118"/>
      <c r="Z250" s="81"/>
      <c r="AA250" s="81"/>
      <c r="AB250" s="81"/>
      <c r="AC250" s="81"/>
      <c r="AD250" s="81"/>
      <c r="AE250" s="82"/>
      <c r="AF250" s="109">
        <f t="shared" si="936"/>
        <v>0</v>
      </c>
      <c r="AG250" s="29">
        <f t="shared" ref="AG250" si="950">I250+U250</f>
        <v>0</v>
      </c>
      <c r="AH250" s="92">
        <f t="shared" ref="AH250:AH251" si="951">J250+V250</f>
        <v>0</v>
      </c>
      <c r="AI250" s="31">
        <f t="shared" ref="AI250:AI251" si="952">K250+W250</f>
        <v>0</v>
      </c>
      <c r="AJ250" s="326">
        <f t="shared" ref="AJ250:AJ251" si="953">L250+X250</f>
        <v>0</v>
      </c>
      <c r="AK250" s="290">
        <f t="shared" ref="AK250:AK251" si="954">M250+Y250</f>
        <v>0</v>
      </c>
      <c r="AL250" s="30">
        <f t="shared" ref="AL250:AL251" si="955">N250+Z250</f>
        <v>0</v>
      </c>
      <c r="AM250" s="30">
        <f t="shared" ref="AM250:AM251" si="956">O250+AA250</f>
        <v>0</v>
      </c>
      <c r="AN250" s="30">
        <f t="shared" ref="AN250:AN251" si="957">P250+AB250</f>
        <v>0</v>
      </c>
      <c r="AO250" s="30">
        <f t="shared" ref="AO250:AO251" si="958">Q250+AC250</f>
        <v>0</v>
      </c>
      <c r="AP250" s="30">
        <f t="shared" ref="AP250:AP251" si="959">R250+AD250</f>
        <v>0</v>
      </c>
      <c r="AQ250" s="31">
        <f t="shared" ref="AQ250:AQ251" si="960">S250+AE250</f>
        <v>0</v>
      </c>
      <c r="AR250" s="209"/>
      <c r="AS250" s="62"/>
      <c r="AT250" s="62"/>
      <c r="AU250" s="62"/>
      <c r="AV250" s="62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</row>
    <row r="251" spans="1:136" s="72" customFormat="1" ht="34.5" customHeight="1" x14ac:dyDescent="0.25">
      <c r="A251" s="220"/>
      <c r="B251" s="179"/>
      <c r="C251" s="179">
        <v>545</v>
      </c>
      <c r="D251" s="580" t="s">
        <v>81</v>
      </c>
      <c r="E251" s="580"/>
      <c r="F251" s="580"/>
      <c r="G251" s="581"/>
      <c r="H251" s="28">
        <f t="shared" si="931"/>
        <v>0</v>
      </c>
      <c r="I251" s="80"/>
      <c r="J251" s="94"/>
      <c r="K251" s="82"/>
      <c r="L251" s="302"/>
      <c r="M251" s="118"/>
      <c r="N251" s="81"/>
      <c r="O251" s="81"/>
      <c r="P251" s="81"/>
      <c r="Q251" s="81"/>
      <c r="R251" s="81"/>
      <c r="S251" s="82"/>
      <c r="T251" s="28">
        <f t="shared" si="934"/>
        <v>0</v>
      </c>
      <c r="U251" s="80"/>
      <c r="V251" s="94"/>
      <c r="W251" s="82"/>
      <c r="X251" s="302"/>
      <c r="Y251" s="118"/>
      <c r="Z251" s="81"/>
      <c r="AA251" s="81"/>
      <c r="AB251" s="81"/>
      <c r="AC251" s="81"/>
      <c r="AD251" s="81"/>
      <c r="AE251" s="82"/>
      <c r="AF251" s="109">
        <f t="shared" si="936"/>
        <v>0</v>
      </c>
      <c r="AG251" s="29">
        <f>I251+U251</f>
        <v>0</v>
      </c>
      <c r="AH251" s="92">
        <f t="shared" si="951"/>
        <v>0</v>
      </c>
      <c r="AI251" s="31">
        <f t="shared" si="952"/>
        <v>0</v>
      </c>
      <c r="AJ251" s="326">
        <f t="shared" si="953"/>
        <v>0</v>
      </c>
      <c r="AK251" s="290">
        <f t="shared" si="954"/>
        <v>0</v>
      </c>
      <c r="AL251" s="30">
        <f t="shared" si="955"/>
        <v>0</v>
      </c>
      <c r="AM251" s="30">
        <f t="shared" si="956"/>
        <v>0</v>
      </c>
      <c r="AN251" s="30">
        <f t="shared" si="957"/>
        <v>0</v>
      </c>
      <c r="AO251" s="30">
        <f t="shared" si="958"/>
        <v>0</v>
      </c>
      <c r="AP251" s="30">
        <f t="shared" si="959"/>
        <v>0</v>
      </c>
      <c r="AQ251" s="31">
        <f t="shared" si="960"/>
        <v>0</v>
      </c>
      <c r="AR251" s="209"/>
      <c r="AS251" s="191"/>
      <c r="AT251" s="191"/>
      <c r="AU251" s="191"/>
      <c r="AV251" s="191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</row>
    <row r="252" spans="1:136" s="62" customFormat="1" ht="35.25" customHeight="1" x14ac:dyDescent="0.25">
      <c r="A252" s="87"/>
      <c r="B252" s="87"/>
      <c r="C252" s="87"/>
      <c r="D252" s="88"/>
      <c r="E252" s="88"/>
      <c r="F252" s="88"/>
      <c r="G252" s="88"/>
      <c r="H252" s="91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1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1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206"/>
      <c r="AS252" s="438"/>
      <c r="AT252" s="438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89" customFormat="1" ht="28.5" customHeight="1" x14ac:dyDescent="0.25">
      <c r="A253" s="62"/>
      <c r="B253" s="218"/>
      <c r="C253" s="218"/>
      <c r="D253" s="218"/>
      <c r="E253" s="88"/>
      <c r="F253" s="62"/>
      <c r="G253" s="247"/>
      <c r="H253" s="211"/>
      <c r="I253" s="264"/>
      <c r="J253" s="264"/>
      <c r="K253" s="264"/>
      <c r="L253" s="264"/>
      <c r="M253" s="92"/>
      <c r="N253" s="62"/>
      <c r="O253" s="62"/>
      <c r="P253" s="93"/>
      <c r="Q253" s="264"/>
      <c r="R253" s="264"/>
      <c r="S253" s="264"/>
      <c r="T253" s="211"/>
      <c r="U253" s="247"/>
      <c r="V253" s="247"/>
      <c r="W253" s="247"/>
      <c r="X253" s="247"/>
      <c r="Y253" s="92"/>
      <c r="Z253" s="62"/>
      <c r="AA253" s="62"/>
      <c r="AF253" s="428" t="s">
        <v>83</v>
      </c>
      <c r="AG253" s="599"/>
      <c r="AH253" s="599"/>
      <c r="AI253" s="599"/>
      <c r="AK253" s="92"/>
      <c r="AN253" s="93" t="s">
        <v>84</v>
      </c>
      <c r="AO253" s="599"/>
      <c r="AP253" s="599"/>
      <c r="AQ253" s="599"/>
      <c r="AR253" s="198"/>
      <c r="AS253" s="214"/>
      <c r="AT253" s="214"/>
      <c r="AU253" s="184"/>
      <c r="AV253" s="184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</row>
    <row r="254" spans="1:136" s="62" customFormat="1" ht="15" customHeight="1" x14ac:dyDescent="0.25">
      <c r="A254" s="87"/>
      <c r="B254" s="87"/>
      <c r="C254" s="87"/>
      <c r="D254" s="219"/>
      <c r="E254" s="88"/>
      <c r="G254" s="247"/>
      <c r="H254" s="247"/>
      <c r="I254" s="598"/>
      <c r="J254" s="598"/>
      <c r="K254" s="598"/>
      <c r="L254" s="598"/>
      <c r="M254" s="92"/>
      <c r="P254" s="92"/>
      <c r="Q254" s="598"/>
      <c r="R254" s="598"/>
      <c r="S254" s="598"/>
      <c r="T254" s="247"/>
      <c r="U254" s="598"/>
      <c r="V254" s="598"/>
      <c r="W254" s="598"/>
      <c r="X254" s="598"/>
      <c r="Y254" s="92"/>
      <c r="AF254" s="247"/>
      <c r="AG254" s="600" t="s">
        <v>118</v>
      </c>
      <c r="AH254" s="600"/>
      <c r="AI254" s="600"/>
      <c r="AK254" s="92"/>
      <c r="AN254" s="92"/>
      <c r="AO254" s="600" t="s">
        <v>118</v>
      </c>
      <c r="AP254" s="600"/>
      <c r="AQ254" s="600"/>
      <c r="AR254" s="183"/>
      <c r="AS254" s="196"/>
      <c r="AT254" s="196"/>
      <c r="AU254" s="438"/>
      <c r="AV254" s="438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</row>
    <row r="255" spans="1:136" s="16" customFormat="1" ht="28.5" hidden="1" customHeight="1" x14ac:dyDescent="0.25">
      <c r="A255" s="628" t="s">
        <v>64</v>
      </c>
      <c r="B255" s="628"/>
      <c r="C255" s="628"/>
      <c r="D255" s="615"/>
      <c r="E255" s="615"/>
      <c r="F255" s="615"/>
      <c r="G255" s="616"/>
      <c r="H255" s="15">
        <f>SUM(I255:S255)</f>
        <v>0</v>
      </c>
      <c r="I255" s="47">
        <f t="shared" ref="I255:AQ255" si="961">I256</f>
        <v>0</v>
      </c>
      <c r="J255" s="286">
        <f t="shared" si="961"/>
        <v>0</v>
      </c>
      <c r="K255" s="48">
        <f t="shared" si="961"/>
        <v>0</v>
      </c>
      <c r="L255" s="48">
        <f t="shared" si="961"/>
        <v>0</v>
      </c>
      <c r="M255" s="48">
        <f t="shared" si="961"/>
        <v>0</v>
      </c>
      <c r="N255" s="48">
        <f t="shared" si="961"/>
        <v>0</v>
      </c>
      <c r="O255" s="305">
        <f t="shared" si="961"/>
        <v>0</v>
      </c>
      <c r="P255" s="213"/>
      <c r="Q255" s="213"/>
      <c r="R255" s="213"/>
      <c r="S255" s="213"/>
      <c r="T255" s="15">
        <f>SUM(U255:AE255)</f>
        <v>0</v>
      </c>
      <c r="U255" s="47"/>
      <c r="V255" s="286"/>
      <c r="W255" s="215"/>
      <c r="X255" s="215"/>
      <c r="Y255" s="215"/>
      <c r="Z255" s="215"/>
      <c r="AA255" s="215"/>
      <c r="AB255" s="215"/>
      <c r="AC255" s="215"/>
      <c r="AD255" s="215"/>
      <c r="AE255" s="216"/>
      <c r="AF255" s="476">
        <f>SUM(AG255:AQ255)</f>
        <v>0</v>
      </c>
      <c r="AG255" s="217"/>
      <c r="AH255" s="292"/>
      <c r="AI255" s="215">
        <f t="shared" si="961"/>
        <v>0</v>
      </c>
      <c r="AJ255" s="215">
        <f t="shared" si="961"/>
        <v>0</v>
      </c>
      <c r="AK255" s="215">
        <f t="shared" si="961"/>
        <v>0</v>
      </c>
      <c r="AL255" s="215">
        <f t="shared" si="961"/>
        <v>0</v>
      </c>
      <c r="AM255" s="215">
        <f t="shared" si="961"/>
        <v>0</v>
      </c>
      <c r="AN255" s="215">
        <f t="shared" si="961"/>
        <v>0</v>
      </c>
      <c r="AO255" s="215">
        <f t="shared" si="961"/>
        <v>0</v>
      </c>
      <c r="AP255" s="215">
        <f t="shared" si="961"/>
        <v>0</v>
      </c>
      <c r="AQ255" s="216">
        <f t="shared" si="961"/>
        <v>0</v>
      </c>
      <c r="AR255" s="183"/>
      <c r="AS255" s="196"/>
      <c r="AT255" s="196"/>
      <c r="AU255" s="438"/>
      <c r="AV255" s="438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99"/>
      <c r="BQ255" s="199"/>
      <c r="BR255" s="199"/>
      <c r="BS255" s="199"/>
      <c r="BT255" s="199"/>
      <c r="BU255" s="199"/>
      <c r="BV255" s="199"/>
      <c r="BW255" s="199"/>
      <c r="BX255" s="199"/>
      <c r="BY255" s="199"/>
      <c r="BZ255" s="199"/>
      <c r="CA255" s="199"/>
      <c r="CB255" s="199"/>
      <c r="CC255" s="199"/>
      <c r="CD255" s="199"/>
      <c r="CE255" s="199"/>
      <c r="CF255" s="199"/>
      <c r="CG255" s="199"/>
      <c r="CH255" s="199"/>
      <c r="CI255" s="199"/>
      <c r="CJ255" s="199"/>
      <c r="CK255" s="199"/>
      <c r="CL255" s="199"/>
      <c r="CM255" s="199"/>
      <c r="CN255" s="199"/>
      <c r="CO255" s="199"/>
      <c r="CP255" s="199"/>
      <c r="CQ255" s="199"/>
      <c r="CR255" s="199"/>
      <c r="CS255" s="199"/>
      <c r="CT255" s="199"/>
      <c r="CU255" s="199"/>
      <c r="CV255" s="199"/>
      <c r="CW255" s="199"/>
      <c r="CX255" s="199"/>
      <c r="CY255" s="199"/>
      <c r="CZ255" s="199"/>
      <c r="DA255" s="199"/>
      <c r="DB255" s="199"/>
      <c r="DC255" s="199"/>
      <c r="DD255" s="199"/>
      <c r="DE255" s="199"/>
      <c r="DF255" s="199"/>
      <c r="DG255" s="199"/>
      <c r="DH255" s="199"/>
      <c r="DI255" s="199"/>
      <c r="DJ255" s="199"/>
      <c r="DK255" s="199"/>
      <c r="DL255" s="199"/>
      <c r="DM255" s="199"/>
      <c r="DN255" s="199"/>
      <c r="DO255" s="199"/>
      <c r="DP255" s="199"/>
      <c r="DQ255" s="199"/>
      <c r="DR255" s="199"/>
      <c r="DS255" s="199"/>
      <c r="DT255" s="199"/>
      <c r="DU255" s="199"/>
      <c r="DV255" s="199"/>
      <c r="DW255" s="199"/>
      <c r="DX255" s="199"/>
      <c r="DY255" s="199"/>
      <c r="DZ255" s="199"/>
      <c r="EA255" s="199"/>
      <c r="EB255" s="199"/>
      <c r="EC255" s="199"/>
      <c r="ED255" s="199"/>
      <c r="EE255" s="199"/>
      <c r="EF255" s="199"/>
    </row>
    <row r="256" spans="1:136" s="18" customFormat="1" ht="28.5" hidden="1" customHeight="1" x14ac:dyDescent="0.25">
      <c r="A256" s="621" t="s">
        <v>65</v>
      </c>
      <c r="B256" s="621"/>
      <c r="C256" s="621"/>
      <c r="D256" s="622"/>
      <c r="E256" s="622"/>
      <c r="F256" s="622"/>
      <c r="G256" s="623"/>
      <c r="H256" s="17">
        <f t="shared" ref="H256:H272" si="962">SUM(I256:S256)</f>
        <v>0</v>
      </c>
      <c r="I256" s="49">
        <f>I257+I269</f>
        <v>0</v>
      </c>
      <c r="J256" s="287">
        <f>J257+J269</f>
        <v>0</v>
      </c>
      <c r="K256" s="50">
        <f t="shared" ref="K256:N256" si="963">K257+K269</f>
        <v>0</v>
      </c>
      <c r="L256" s="50">
        <f t="shared" si="963"/>
        <v>0</v>
      </c>
      <c r="M256" s="50">
        <f t="shared" si="963"/>
        <v>0</v>
      </c>
      <c r="N256" s="50">
        <f t="shared" si="963"/>
        <v>0</v>
      </c>
      <c r="O256" s="306">
        <f t="shared" ref="O256" si="964">O257+O269</f>
        <v>0</v>
      </c>
      <c r="P256" s="213"/>
      <c r="Q256" s="213"/>
      <c r="R256" s="213"/>
      <c r="S256" s="213"/>
      <c r="T256" s="17">
        <f t="shared" ref="T256:T272" si="965">SUM(U256:AE256)</f>
        <v>0</v>
      </c>
      <c r="U256" s="49"/>
      <c r="V256" s="287"/>
      <c r="W256" s="50"/>
      <c r="X256" s="50"/>
      <c r="Y256" s="50"/>
      <c r="Z256" s="50"/>
      <c r="AA256" s="50"/>
      <c r="AB256" s="50"/>
      <c r="AC256" s="50"/>
      <c r="AD256" s="50"/>
      <c r="AE256" s="51"/>
      <c r="AF256" s="477">
        <f t="shared" ref="AF256:AF272" si="966">SUM(AG256:AQ256)</f>
        <v>0</v>
      </c>
      <c r="AG256" s="49"/>
      <c r="AH256" s="287"/>
      <c r="AI256" s="50">
        <f t="shared" ref="AI256:AQ256" si="967">AI257+AI269</f>
        <v>0</v>
      </c>
      <c r="AJ256" s="50">
        <f t="shared" si="967"/>
        <v>0</v>
      </c>
      <c r="AK256" s="50">
        <f t="shared" si="967"/>
        <v>0</v>
      </c>
      <c r="AL256" s="50">
        <f t="shared" si="967"/>
        <v>0</v>
      </c>
      <c r="AM256" s="50">
        <f t="shared" ref="AM256" si="968">AM257+AM269</f>
        <v>0</v>
      </c>
      <c r="AN256" s="50">
        <f t="shared" si="967"/>
        <v>0</v>
      </c>
      <c r="AO256" s="50">
        <f t="shared" si="967"/>
        <v>0</v>
      </c>
      <c r="AP256" s="50">
        <f t="shared" si="967"/>
        <v>0</v>
      </c>
      <c r="AQ256" s="51">
        <f t="shared" si="967"/>
        <v>0</v>
      </c>
      <c r="AR256" s="183"/>
      <c r="AS256" s="124"/>
      <c r="AT256" s="124"/>
      <c r="AU256" s="124"/>
      <c r="AV256" s="124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</row>
    <row r="257" spans="1:136" s="18" customFormat="1" ht="15.75" hidden="1" customHeight="1" x14ac:dyDescent="0.25">
      <c r="A257" s="111">
        <v>3</v>
      </c>
      <c r="C257" s="37"/>
      <c r="D257" s="624" t="s">
        <v>16</v>
      </c>
      <c r="E257" s="624"/>
      <c r="F257" s="624"/>
      <c r="G257" s="625"/>
      <c r="H257" s="19">
        <f t="shared" si="962"/>
        <v>0</v>
      </c>
      <c r="I257" s="52">
        <f>I258+I262+I267</f>
        <v>0</v>
      </c>
      <c r="J257" s="288">
        <f>J258+J262+J267</f>
        <v>0</v>
      </c>
      <c r="K257" s="53">
        <f t="shared" ref="K257:N257" si="969">K258+K262+K267</f>
        <v>0</v>
      </c>
      <c r="L257" s="53">
        <f t="shared" si="969"/>
        <v>0</v>
      </c>
      <c r="M257" s="53">
        <f t="shared" si="969"/>
        <v>0</v>
      </c>
      <c r="N257" s="53">
        <f t="shared" si="969"/>
        <v>0</v>
      </c>
      <c r="O257" s="307">
        <f t="shared" ref="O257" si="970">O258+O262+O267</f>
        <v>0</v>
      </c>
      <c r="P257" s="213"/>
      <c r="Q257" s="213"/>
      <c r="R257" s="213"/>
      <c r="S257" s="213"/>
      <c r="T257" s="19">
        <f t="shared" si="965"/>
        <v>0</v>
      </c>
      <c r="U257" s="52"/>
      <c r="V257" s="288"/>
      <c r="W257" s="53"/>
      <c r="X257" s="53"/>
      <c r="Y257" s="53"/>
      <c r="Z257" s="53"/>
      <c r="AA257" s="53"/>
      <c r="AB257" s="53"/>
      <c r="AC257" s="53"/>
      <c r="AD257" s="53"/>
      <c r="AE257" s="54"/>
      <c r="AF257" s="478">
        <f t="shared" si="966"/>
        <v>0</v>
      </c>
      <c r="AG257" s="52"/>
      <c r="AH257" s="288"/>
      <c r="AI257" s="53">
        <f t="shared" ref="AI257:AQ257" si="971">AI258+AI262+AI267</f>
        <v>0</v>
      </c>
      <c r="AJ257" s="53">
        <f t="shared" si="971"/>
        <v>0</v>
      </c>
      <c r="AK257" s="53">
        <f t="shared" si="971"/>
        <v>0</v>
      </c>
      <c r="AL257" s="53">
        <f t="shared" si="971"/>
        <v>0</v>
      </c>
      <c r="AM257" s="53">
        <f t="shared" ref="AM257" si="972">AM258+AM262+AM267</f>
        <v>0</v>
      </c>
      <c r="AN257" s="53">
        <f t="shared" si="971"/>
        <v>0</v>
      </c>
      <c r="AO257" s="53">
        <f t="shared" si="971"/>
        <v>0</v>
      </c>
      <c r="AP257" s="53">
        <f t="shared" si="971"/>
        <v>0</v>
      </c>
      <c r="AQ257" s="54">
        <f t="shared" si="971"/>
        <v>0</v>
      </c>
      <c r="AR257" s="183"/>
      <c r="AS257" s="108"/>
      <c r="AT257" s="108"/>
      <c r="AU257" s="108"/>
      <c r="AV257" s="108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200"/>
      <c r="BQ257" s="200"/>
      <c r="BR257" s="20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200"/>
      <c r="CD257" s="200"/>
      <c r="CE257" s="200"/>
      <c r="CF257" s="200"/>
      <c r="CG257" s="200"/>
      <c r="CH257" s="200"/>
      <c r="CI257" s="200"/>
      <c r="CJ257" s="200"/>
      <c r="CK257" s="200"/>
      <c r="CL257" s="200"/>
      <c r="CM257" s="200"/>
      <c r="CN257" s="200"/>
      <c r="CO257" s="200"/>
      <c r="CP257" s="200"/>
      <c r="CQ257" s="200"/>
      <c r="CR257" s="200"/>
      <c r="CS257" s="200"/>
      <c r="CT257" s="200"/>
      <c r="CU257" s="200"/>
      <c r="CV257" s="200"/>
      <c r="CW257" s="200"/>
      <c r="CX257" s="200"/>
      <c r="CY257" s="200"/>
      <c r="CZ257" s="200"/>
      <c r="DA257" s="200"/>
      <c r="DB257" s="200"/>
      <c r="DC257" s="200"/>
      <c r="DD257" s="200"/>
      <c r="DE257" s="200"/>
      <c r="DF257" s="200"/>
      <c r="DG257" s="200"/>
      <c r="DH257" s="200"/>
      <c r="DI257" s="200"/>
      <c r="DJ257" s="200"/>
      <c r="DK257" s="200"/>
      <c r="DL257" s="200"/>
      <c r="DM257" s="200"/>
      <c r="DN257" s="200"/>
      <c r="DO257" s="200"/>
      <c r="DP257" s="200"/>
      <c r="DQ257" s="200"/>
      <c r="DR257" s="200"/>
      <c r="DS257" s="200"/>
      <c r="DT257" s="200"/>
      <c r="DU257" s="200"/>
      <c r="DV257" s="200"/>
      <c r="DW257" s="200"/>
      <c r="DX257" s="200"/>
      <c r="DY257" s="200"/>
      <c r="DZ257" s="200"/>
      <c r="EA257" s="200"/>
      <c r="EB257" s="200"/>
      <c r="EC257" s="200"/>
      <c r="ED257" s="200"/>
      <c r="EE257" s="200"/>
      <c r="EF257" s="200"/>
    </row>
    <row r="258" spans="1:136" s="21" customFormat="1" ht="15.75" hidden="1" customHeight="1" x14ac:dyDescent="0.25">
      <c r="A258" s="626">
        <v>31</v>
      </c>
      <c r="B258" s="626"/>
      <c r="C258" s="35"/>
      <c r="D258" s="627" t="s">
        <v>0</v>
      </c>
      <c r="E258" s="627"/>
      <c r="F258" s="627"/>
      <c r="G258" s="625"/>
      <c r="H258" s="19">
        <f t="shared" si="962"/>
        <v>0</v>
      </c>
      <c r="I258" s="52">
        <f>SUM(I259:I261)</f>
        <v>0</v>
      </c>
      <c r="J258" s="288">
        <f>SUM(J259:J261)</f>
        <v>0</v>
      </c>
      <c r="K258" s="53">
        <f t="shared" ref="K258:N258" si="973">SUM(K259:K261)</f>
        <v>0</v>
      </c>
      <c r="L258" s="53">
        <f t="shared" si="973"/>
        <v>0</v>
      </c>
      <c r="M258" s="53">
        <f t="shared" si="973"/>
        <v>0</v>
      </c>
      <c r="N258" s="53">
        <f t="shared" si="973"/>
        <v>0</v>
      </c>
      <c r="O258" s="307">
        <f t="shared" ref="O258" si="974">SUM(O259:O261)</f>
        <v>0</v>
      </c>
      <c r="P258" s="213"/>
      <c r="Q258" s="213"/>
      <c r="R258" s="213"/>
      <c r="S258" s="213"/>
      <c r="T258" s="19">
        <f t="shared" si="965"/>
        <v>0</v>
      </c>
      <c r="U258" s="52"/>
      <c r="V258" s="288"/>
      <c r="W258" s="53"/>
      <c r="X258" s="53"/>
      <c r="Y258" s="53"/>
      <c r="Z258" s="53"/>
      <c r="AA258" s="53"/>
      <c r="AB258" s="53"/>
      <c r="AC258" s="53"/>
      <c r="AD258" s="53"/>
      <c r="AE258" s="54"/>
      <c r="AF258" s="478">
        <f t="shared" si="966"/>
        <v>0</v>
      </c>
      <c r="AG258" s="52"/>
      <c r="AH258" s="288"/>
      <c r="AI258" s="53">
        <f t="shared" ref="AI258:AQ258" si="975">SUM(AI259:AI261)</f>
        <v>0</v>
      </c>
      <c r="AJ258" s="53">
        <f t="shared" si="975"/>
        <v>0</v>
      </c>
      <c r="AK258" s="53">
        <f t="shared" si="975"/>
        <v>0</v>
      </c>
      <c r="AL258" s="53">
        <f t="shared" si="975"/>
        <v>0</v>
      </c>
      <c r="AM258" s="53">
        <f t="shared" ref="AM258" si="976">SUM(AM259:AM261)</f>
        <v>0</v>
      </c>
      <c r="AN258" s="53">
        <f t="shared" si="975"/>
        <v>0</v>
      </c>
      <c r="AO258" s="53">
        <f t="shared" si="975"/>
        <v>0</v>
      </c>
      <c r="AP258" s="53">
        <f t="shared" si="975"/>
        <v>0</v>
      </c>
      <c r="AQ258" s="54">
        <f t="shared" si="975"/>
        <v>0</v>
      </c>
      <c r="AR258" s="183"/>
      <c r="AS258" s="108"/>
      <c r="AT258" s="108"/>
      <c r="AU258" s="108"/>
      <c r="AV258" s="108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01"/>
      <c r="DG258" s="201"/>
      <c r="DH258" s="201"/>
      <c r="DI258" s="201"/>
      <c r="DJ258" s="201"/>
      <c r="DK258" s="201"/>
      <c r="DL258" s="201"/>
      <c r="DM258" s="201"/>
      <c r="DN258" s="201"/>
      <c r="DO258" s="201"/>
      <c r="DP258" s="201"/>
      <c r="DQ258" s="201"/>
      <c r="DR258" s="201"/>
      <c r="DS258" s="201"/>
      <c r="DT258" s="201"/>
      <c r="DU258" s="201"/>
      <c r="DV258" s="201"/>
      <c r="DW258" s="201"/>
      <c r="DX258" s="201"/>
      <c r="DY258" s="201"/>
      <c r="DZ258" s="201"/>
      <c r="EA258" s="201"/>
      <c r="EB258" s="201"/>
      <c r="EC258" s="201"/>
      <c r="ED258" s="201"/>
      <c r="EE258" s="201"/>
      <c r="EF258" s="201"/>
    </row>
    <row r="259" spans="1:136" s="24" customFormat="1" ht="15.75" hidden="1" customHeight="1" x14ac:dyDescent="0.25">
      <c r="A259" s="609">
        <v>311</v>
      </c>
      <c r="B259" s="609"/>
      <c r="C259" s="609"/>
      <c r="D259" s="610" t="s">
        <v>1</v>
      </c>
      <c r="E259" s="610"/>
      <c r="F259" s="610"/>
      <c r="G259" s="611"/>
      <c r="H259" s="22">
        <f t="shared" si="962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5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6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4" customFormat="1" ht="15.75" hidden="1" customHeight="1" x14ac:dyDescent="0.25">
      <c r="A260" s="609">
        <v>312</v>
      </c>
      <c r="B260" s="609"/>
      <c r="C260" s="609"/>
      <c r="D260" s="610" t="s">
        <v>2</v>
      </c>
      <c r="E260" s="610"/>
      <c r="F260" s="610"/>
      <c r="G260" s="611"/>
      <c r="H260" s="22">
        <f t="shared" si="962"/>
        <v>0</v>
      </c>
      <c r="I260" s="55"/>
      <c r="J260" s="289"/>
      <c r="K260" s="56"/>
      <c r="L260" s="56"/>
      <c r="M260" s="56"/>
      <c r="N260" s="56"/>
      <c r="O260" s="308"/>
      <c r="P260" s="213"/>
      <c r="Q260" s="213"/>
      <c r="R260" s="213"/>
      <c r="S260" s="213"/>
      <c r="T260" s="23">
        <f t="shared" si="965"/>
        <v>0</v>
      </c>
      <c r="U260" s="55"/>
      <c r="V260" s="289"/>
      <c r="W260" s="56"/>
      <c r="X260" s="56"/>
      <c r="Y260" s="56"/>
      <c r="Z260" s="56"/>
      <c r="AA260" s="56"/>
      <c r="AB260" s="56"/>
      <c r="AC260" s="56"/>
      <c r="AD260" s="56"/>
      <c r="AE260" s="57"/>
      <c r="AF260" s="479">
        <f t="shared" si="966"/>
        <v>0</v>
      </c>
      <c r="AG260" s="55"/>
      <c r="AH260" s="289"/>
      <c r="AI260" s="56"/>
      <c r="AJ260" s="56"/>
      <c r="AK260" s="56"/>
      <c r="AL260" s="56"/>
      <c r="AM260" s="56"/>
      <c r="AN260" s="56"/>
      <c r="AO260" s="56"/>
      <c r="AP260" s="56"/>
      <c r="AQ260" s="57"/>
      <c r="AR260" s="183"/>
      <c r="AS260" s="124"/>
      <c r="AT260" s="124"/>
      <c r="AU260" s="124"/>
      <c r="AV260" s="124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</row>
    <row r="261" spans="1:136" s="24" customFormat="1" ht="15.75" hidden="1" customHeight="1" x14ac:dyDescent="0.25">
      <c r="A261" s="609">
        <v>313</v>
      </c>
      <c r="B261" s="609"/>
      <c r="C261" s="609"/>
      <c r="D261" s="610" t="s">
        <v>3</v>
      </c>
      <c r="E261" s="610"/>
      <c r="F261" s="610"/>
      <c r="G261" s="611"/>
      <c r="H261" s="22">
        <f t="shared" si="962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5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6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1" customFormat="1" ht="15.75" hidden="1" customHeight="1" x14ac:dyDescent="0.25">
      <c r="A262" s="626">
        <v>32</v>
      </c>
      <c r="B262" s="626"/>
      <c r="C262" s="35"/>
      <c r="D262" s="627" t="s">
        <v>4</v>
      </c>
      <c r="E262" s="627"/>
      <c r="F262" s="627"/>
      <c r="G262" s="625"/>
      <c r="H262" s="19">
        <f t="shared" si="962"/>
        <v>0</v>
      </c>
      <c r="I262" s="52">
        <f>SUM(I263:I266)</f>
        <v>0</v>
      </c>
      <c r="J262" s="288">
        <f>SUM(J263:J266)</f>
        <v>0</v>
      </c>
      <c r="K262" s="53">
        <f t="shared" ref="K262:N262" si="977">SUM(K263:K266)</f>
        <v>0</v>
      </c>
      <c r="L262" s="53">
        <f t="shared" si="977"/>
        <v>0</v>
      </c>
      <c r="M262" s="53">
        <f t="shared" si="977"/>
        <v>0</v>
      </c>
      <c r="N262" s="53">
        <f t="shared" si="977"/>
        <v>0</v>
      </c>
      <c r="O262" s="307">
        <f t="shared" ref="O262" si="978">SUM(O263:O266)</f>
        <v>0</v>
      </c>
      <c r="P262" s="213"/>
      <c r="Q262" s="213"/>
      <c r="R262" s="213"/>
      <c r="S262" s="213"/>
      <c r="T262" s="19">
        <f t="shared" si="965"/>
        <v>0</v>
      </c>
      <c r="U262" s="52"/>
      <c r="V262" s="288"/>
      <c r="W262" s="53"/>
      <c r="X262" s="53"/>
      <c r="Y262" s="53"/>
      <c r="Z262" s="53"/>
      <c r="AA262" s="53"/>
      <c r="AB262" s="53"/>
      <c r="AC262" s="53"/>
      <c r="AD262" s="53"/>
      <c r="AE262" s="54"/>
      <c r="AF262" s="478">
        <f t="shared" si="966"/>
        <v>0</v>
      </c>
      <c r="AG262" s="52"/>
      <c r="AH262" s="288"/>
      <c r="AI262" s="53">
        <f t="shared" ref="AI262:AQ262" si="979">SUM(AI263:AI266)</f>
        <v>0</v>
      </c>
      <c r="AJ262" s="53">
        <f t="shared" si="979"/>
        <v>0</v>
      </c>
      <c r="AK262" s="53">
        <f t="shared" si="979"/>
        <v>0</v>
      </c>
      <c r="AL262" s="53">
        <f t="shared" si="979"/>
        <v>0</v>
      </c>
      <c r="AM262" s="53">
        <f t="shared" ref="AM262" si="980">SUM(AM263:AM266)</f>
        <v>0</v>
      </c>
      <c r="AN262" s="53">
        <f t="shared" si="979"/>
        <v>0</v>
      </c>
      <c r="AO262" s="53">
        <f t="shared" si="979"/>
        <v>0</v>
      </c>
      <c r="AP262" s="53">
        <f t="shared" si="979"/>
        <v>0</v>
      </c>
      <c r="AQ262" s="54">
        <f t="shared" si="979"/>
        <v>0</v>
      </c>
      <c r="AR262" s="183"/>
      <c r="AS262" s="108"/>
      <c r="AT262" s="108"/>
      <c r="AU262" s="108"/>
      <c r="AV262" s="108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  <c r="DY262" s="201"/>
      <c r="DZ262" s="201"/>
      <c r="EA262" s="201"/>
      <c r="EB262" s="201"/>
      <c r="EC262" s="201"/>
      <c r="ED262" s="201"/>
      <c r="EE262" s="201"/>
      <c r="EF262" s="201"/>
    </row>
    <row r="263" spans="1:136" s="24" customFormat="1" ht="15.75" hidden="1" customHeight="1" x14ac:dyDescent="0.25">
      <c r="A263" s="609">
        <v>321</v>
      </c>
      <c r="B263" s="609"/>
      <c r="C263" s="609"/>
      <c r="D263" s="610" t="s">
        <v>5</v>
      </c>
      <c r="E263" s="610"/>
      <c r="F263" s="610"/>
      <c r="G263" s="611"/>
      <c r="H263" s="22">
        <f t="shared" si="962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5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6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609">
        <v>322</v>
      </c>
      <c r="B264" s="609"/>
      <c r="C264" s="609"/>
      <c r="D264" s="610" t="s">
        <v>6</v>
      </c>
      <c r="E264" s="610"/>
      <c r="F264" s="610"/>
      <c r="G264" s="611"/>
      <c r="H264" s="22">
        <f t="shared" si="962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5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6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4" customFormat="1" ht="15.75" hidden="1" customHeight="1" x14ac:dyDescent="0.25">
      <c r="A265" s="609">
        <v>323</v>
      </c>
      <c r="B265" s="609"/>
      <c r="C265" s="609"/>
      <c r="D265" s="610" t="s">
        <v>7</v>
      </c>
      <c r="E265" s="610"/>
      <c r="F265" s="610"/>
      <c r="G265" s="611"/>
      <c r="H265" s="22">
        <f t="shared" si="962"/>
        <v>0</v>
      </c>
      <c r="I265" s="55"/>
      <c r="J265" s="289"/>
      <c r="K265" s="56"/>
      <c r="L265" s="56"/>
      <c r="M265" s="56"/>
      <c r="N265" s="56"/>
      <c r="O265" s="308"/>
      <c r="P265" s="213"/>
      <c r="Q265" s="213"/>
      <c r="R265" s="213"/>
      <c r="S265" s="213"/>
      <c r="T265" s="23">
        <f t="shared" si="965"/>
        <v>0</v>
      </c>
      <c r="U265" s="55"/>
      <c r="V265" s="289"/>
      <c r="W265" s="56"/>
      <c r="X265" s="56"/>
      <c r="Y265" s="56"/>
      <c r="Z265" s="56"/>
      <c r="AA265" s="56"/>
      <c r="AB265" s="56"/>
      <c r="AC265" s="56"/>
      <c r="AD265" s="56"/>
      <c r="AE265" s="57"/>
      <c r="AF265" s="479">
        <f t="shared" si="966"/>
        <v>0</v>
      </c>
      <c r="AG265" s="55"/>
      <c r="AH265" s="289"/>
      <c r="AI265" s="56"/>
      <c r="AJ265" s="56"/>
      <c r="AK265" s="56"/>
      <c r="AL265" s="56"/>
      <c r="AM265" s="56"/>
      <c r="AN265" s="56"/>
      <c r="AO265" s="56"/>
      <c r="AP265" s="56"/>
      <c r="AQ265" s="57"/>
      <c r="AR265" s="183"/>
      <c r="AS265" s="124"/>
      <c r="AT265" s="124"/>
      <c r="AU265" s="124"/>
      <c r="AV265" s="124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</row>
    <row r="266" spans="1:136" s="24" customFormat="1" ht="15.75" hidden="1" customHeight="1" x14ac:dyDescent="0.25">
      <c r="A266" s="609">
        <v>329</v>
      </c>
      <c r="B266" s="609"/>
      <c r="C266" s="609"/>
      <c r="D266" s="610" t="s">
        <v>8</v>
      </c>
      <c r="E266" s="610"/>
      <c r="F266" s="610"/>
      <c r="G266" s="611"/>
      <c r="H266" s="22">
        <f t="shared" si="962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5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6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1" customFormat="1" ht="15.75" hidden="1" customHeight="1" x14ac:dyDescent="0.25">
      <c r="A267" s="626">
        <v>34</v>
      </c>
      <c r="B267" s="626"/>
      <c r="C267" s="35"/>
      <c r="D267" s="627" t="s">
        <v>9</v>
      </c>
      <c r="E267" s="627"/>
      <c r="F267" s="627"/>
      <c r="G267" s="625"/>
      <c r="H267" s="19">
        <f t="shared" si="962"/>
        <v>0</v>
      </c>
      <c r="I267" s="52">
        <f>I268</f>
        <v>0</v>
      </c>
      <c r="J267" s="288">
        <f>J268</f>
        <v>0</v>
      </c>
      <c r="K267" s="53">
        <f t="shared" ref="K267:AQ267" si="981">K268</f>
        <v>0</v>
      </c>
      <c r="L267" s="53">
        <f t="shared" si="981"/>
        <v>0</v>
      </c>
      <c r="M267" s="53">
        <f t="shared" si="981"/>
        <v>0</v>
      </c>
      <c r="N267" s="53">
        <f t="shared" si="981"/>
        <v>0</v>
      </c>
      <c r="O267" s="307">
        <f t="shared" si="981"/>
        <v>0</v>
      </c>
      <c r="P267" s="213"/>
      <c r="Q267" s="213"/>
      <c r="R267" s="213"/>
      <c r="S267" s="213"/>
      <c r="T267" s="19">
        <f t="shared" si="965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6"/>
        <v>0</v>
      </c>
      <c r="AG267" s="52"/>
      <c r="AH267" s="288"/>
      <c r="AI267" s="53">
        <f t="shared" si="981"/>
        <v>0</v>
      </c>
      <c r="AJ267" s="53">
        <f t="shared" si="981"/>
        <v>0</v>
      </c>
      <c r="AK267" s="53">
        <f t="shared" si="981"/>
        <v>0</v>
      </c>
      <c r="AL267" s="53">
        <f t="shared" si="981"/>
        <v>0</v>
      </c>
      <c r="AM267" s="53">
        <f t="shared" si="981"/>
        <v>0</v>
      </c>
      <c r="AN267" s="53">
        <f t="shared" si="981"/>
        <v>0</v>
      </c>
      <c r="AO267" s="53">
        <f t="shared" si="981"/>
        <v>0</v>
      </c>
      <c r="AP267" s="53">
        <f t="shared" si="981"/>
        <v>0</v>
      </c>
      <c r="AQ267" s="54">
        <f t="shared" si="981"/>
        <v>0</v>
      </c>
      <c r="AR267" s="183"/>
      <c r="AS267" s="196"/>
      <c r="AT267" s="196"/>
      <c r="AU267" s="438"/>
      <c r="AV267" s="438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  <c r="CT267" s="201"/>
      <c r="CU267" s="201"/>
      <c r="CV267" s="201"/>
      <c r="CW267" s="201"/>
      <c r="CX267" s="201"/>
      <c r="CY267" s="201"/>
      <c r="CZ267" s="201"/>
      <c r="DA267" s="201"/>
      <c r="DB267" s="201"/>
      <c r="DC267" s="201"/>
      <c r="DD267" s="201"/>
      <c r="DE267" s="201"/>
      <c r="DF267" s="201"/>
      <c r="DG267" s="201"/>
      <c r="DH267" s="201"/>
      <c r="DI267" s="201"/>
      <c r="DJ267" s="201"/>
      <c r="DK267" s="201"/>
      <c r="DL267" s="201"/>
      <c r="DM267" s="201"/>
      <c r="DN267" s="201"/>
      <c r="DO267" s="201"/>
      <c r="DP267" s="201"/>
      <c r="DQ267" s="201"/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</row>
    <row r="268" spans="1:136" s="24" customFormat="1" ht="15.75" hidden="1" customHeight="1" x14ac:dyDescent="0.25">
      <c r="A268" s="609">
        <v>343</v>
      </c>
      <c r="B268" s="609"/>
      <c r="C268" s="609"/>
      <c r="D268" s="610" t="s">
        <v>10</v>
      </c>
      <c r="E268" s="610"/>
      <c r="F268" s="610"/>
      <c r="G268" s="611"/>
      <c r="H268" s="22">
        <f t="shared" si="962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65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66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18" customFormat="1" ht="15.75" hidden="1" customHeight="1" x14ac:dyDescent="0.25">
      <c r="A269" s="44">
        <v>4</v>
      </c>
      <c r="B269" s="38"/>
      <c r="C269" s="38"/>
      <c r="D269" s="624" t="s">
        <v>17</v>
      </c>
      <c r="E269" s="624"/>
      <c r="F269" s="624"/>
      <c r="G269" s="625"/>
      <c r="H269" s="19">
        <f t="shared" si="962"/>
        <v>0</v>
      </c>
      <c r="I269" s="52">
        <f>I270</f>
        <v>0</v>
      </c>
      <c r="J269" s="288">
        <f>J270</f>
        <v>0</v>
      </c>
      <c r="K269" s="53">
        <f t="shared" ref="K269:AQ269" si="982">K270</f>
        <v>0</v>
      </c>
      <c r="L269" s="53">
        <f t="shared" si="982"/>
        <v>0</v>
      </c>
      <c r="M269" s="53">
        <f t="shared" si="982"/>
        <v>0</v>
      </c>
      <c r="N269" s="53">
        <f t="shared" si="982"/>
        <v>0</v>
      </c>
      <c r="O269" s="307">
        <f t="shared" si="982"/>
        <v>0</v>
      </c>
      <c r="P269" s="213"/>
      <c r="Q269" s="213"/>
      <c r="R269" s="213"/>
      <c r="S269" s="213"/>
      <c r="T269" s="19">
        <f t="shared" si="965"/>
        <v>0</v>
      </c>
      <c r="U269" s="52"/>
      <c r="V269" s="288"/>
      <c r="W269" s="53"/>
      <c r="X269" s="53"/>
      <c r="Y269" s="53"/>
      <c r="Z269" s="53"/>
      <c r="AA269" s="53"/>
      <c r="AB269" s="53"/>
      <c r="AC269" s="53"/>
      <c r="AD269" s="53"/>
      <c r="AE269" s="54"/>
      <c r="AF269" s="478">
        <f t="shared" si="966"/>
        <v>0</v>
      </c>
      <c r="AG269" s="52"/>
      <c r="AH269" s="288"/>
      <c r="AI269" s="53">
        <f t="shared" si="982"/>
        <v>0</v>
      </c>
      <c r="AJ269" s="53">
        <f t="shared" si="982"/>
        <v>0</v>
      </c>
      <c r="AK269" s="53">
        <f t="shared" si="982"/>
        <v>0</v>
      </c>
      <c r="AL269" s="53">
        <f t="shared" si="982"/>
        <v>0</v>
      </c>
      <c r="AM269" s="53">
        <f t="shared" si="982"/>
        <v>0</v>
      </c>
      <c r="AN269" s="53">
        <f t="shared" si="982"/>
        <v>0</v>
      </c>
      <c r="AO269" s="53">
        <f t="shared" si="982"/>
        <v>0</v>
      </c>
      <c r="AP269" s="53">
        <f>AP270</f>
        <v>0</v>
      </c>
      <c r="AQ269" s="54">
        <f t="shared" si="982"/>
        <v>0</v>
      </c>
      <c r="AR269" s="183"/>
      <c r="AS269" s="108"/>
      <c r="AT269" s="108"/>
      <c r="AU269" s="108"/>
      <c r="AV269" s="108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</row>
    <row r="270" spans="1:136" s="21" customFormat="1" ht="24.75" hidden="1" customHeight="1" x14ac:dyDescent="0.25">
      <c r="A270" s="626">
        <v>42</v>
      </c>
      <c r="B270" s="626"/>
      <c r="C270" s="44"/>
      <c r="D270" s="627" t="s">
        <v>45</v>
      </c>
      <c r="E270" s="627"/>
      <c r="F270" s="627"/>
      <c r="G270" s="625"/>
      <c r="H270" s="19">
        <f t="shared" si="962"/>
        <v>0</v>
      </c>
      <c r="I270" s="52">
        <f>SUM(I271:I272)</f>
        <v>0</v>
      </c>
      <c r="J270" s="288">
        <f>SUM(J271:J272)</f>
        <v>0</v>
      </c>
      <c r="K270" s="53">
        <f t="shared" ref="K270:N270" si="983">SUM(K271:K272)</f>
        <v>0</v>
      </c>
      <c r="L270" s="53">
        <f t="shared" si="983"/>
        <v>0</v>
      </c>
      <c r="M270" s="53">
        <f t="shared" si="983"/>
        <v>0</v>
      </c>
      <c r="N270" s="53">
        <f t="shared" si="983"/>
        <v>0</v>
      </c>
      <c r="O270" s="307">
        <f t="shared" ref="O270" si="984">SUM(O271:O272)</f>
        <v>0</v>
      </c>
      <c r="P270" s="213"/>
      <c r="Q270" s="213"/>
      <c r="R270" s="213"/>
      <c r="S270" s="213"/>
      <c r="T270" s="19">
        <f t="shared" si="965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66"/>
        <v>0</v>
      </c>
      <c r="AG270" s="52"/>
      <c r="AH270" s="288"/>
      <c r="AI270" s="53">
        <f t="shared" ref="AI270:AQ270" si="985">SUM(AI271:AI272)</f>
        <v>0</v>
      </c>
      <c r="AJ270" s="53">
        <f t="shared" si="985"/>
        <v>0</v>
      </c>
      <c r="AK270" s="53">
        <f t="shared" si="985"/>
        <v>0</v>
      </c>
      <c r="AL270" s="53">
        <f t="shared" si="985"/>
        <v>0</v>
      </c>
      <c r="AM270" s="53">
        <f t="shared" ref="AM270" si="986">SUM(AM271:AM272)</f>
        <v>0</v>
      </c>
      <c r="AN270" s="53">
        <f t="shared" si="985"/>
        <v>0</v>
      </c>
      <c r="AO270" s="53">
        <f t="shared" si="985"/>
        <v>0</v>
      </c>
      <c r="AP270" s="53">
        <f t="shared" si="985"/>
        <v>0</v>
      </c>
      <c r="AQ270" s="54">
        <f t="shared" si="985"/>
        <v>0</v>
      </c>
      <c r="AR270" s="183"/>
      <c r="AS270" s="108"/>
      <c r="AT270" s="108"/>
      <c r="AU270" s="108"/>
      <c r="AV270" s="10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609">
        <v>422</v>
      </c>
      <c r="B271" s="609"/>
      <c r="C271" s="609"/>
      <c r="D271" s="610" t="s">
        <v>11</v>
      </c>
      <c r="E271" s="610"/>
      <c r="F271" s="610"/>
      <c r="G271" s="610"/>
      <c r="H271" s="22">
        <f t="shared" si="962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65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66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07"/>
      <c r="AT271" s="107"/>
      <c r="AU271" s="107"/>
      <c r="AV271" s="107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24" customFormat="1" ht="29.25" hidden="1" customHeight="1" x14ac:dyDescent="0.25">
      <c r="A272" s="609">
        <v>424</v>
      </c>
      <c r="B272" s="609"/>
      <c r="C272" s="609"/>
      <c r="D272" s="610" t="s">
        <v>46</v>
      </c>
      <c r="E272" s="610"/>
      <c r="F272" s="610"/>
      <c r="G272" s="610"/>
      <c r="H272" s="22">
        <f t="shared" si="962"/>
        <v>0</v>
      </c>
      <c r="I272" s="55"/>
      <c r="J272" s="289"/>
      <c r="K272" s="56"/>
      <c r="L272" s="56"/>
      <c r="M272" s="56"/>
      <c r="N272" s="56"/>
      <c r="O272" s="308"/>
      <c r="P272" s="213"/>
      <c r="Q272" s="213"/>
      <c r="R272" s="213"/>
      <c r="S272" s="213"/>
      <c r="T272" s="23">
        <f t="shared" si="965"/>
        <v>0</v>
      </c>
      <c r="U272" s="55"/>
      <c r="V272" s="289"/>
      <c r="W272" s="56"/>
      <c r="X272" s="56"/>
      <c r="Y272" s="56"/>
      <c r="Z272" s="56"/>
      <c r="AA272" s="56"/>
      <c r="AB272" s="56"/>
      <c r="AC272" s="56"/>
      <c r="AD272" s="56"/>
      <c r="AE272" s="57"/>
      <c r="AF272" s="479">
        <f t="shared" si="966"/>
        <v>0</v>
      </c>
      <c r="AG272" s="55"/>
      <c r="AH272" s="289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3"/>
      <c r="AS272" s="107"/>
      <c r="AT272" s="107"/>
      <c r="AU272" s="107"/>
      <c r="AV272" s="107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</row>
    <row r="273" spans="1:136" s="45" customFormat="1" ht="15.75" hidden="1" customHeight="1" x14ac:dyDescent="0.25">
      <c r="I273" s="58"/>
      <c r="J273" s="58"/>
      <c r="K273" s="58"/>
      <c r="L273" s="58"/>
      <c r="M273" s="58"/>
      <c r="N273" s="58"/>
      <c r="O273" s="58"/>
      <c r="P273" s="213"/>
      <c r="Q273" s="213"/>
      <c r="R273" s="213"/>
      <c r="S273" s="213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203"/>
      <c r="AS273" s="108"/>
      <c r="AT273" s="108"/>
      <c r="AU273" s="108"/>
      <c r="AV273" s="108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  <c r="BL273" s="202"/>
      <c r="BM273" s="202"/>
      <c r="BN273" s="202"/>
      <c r="BO273" s="202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</row>
    <row r="274" spans="1:136" s="45" customFormat="1" ht="15.75" hidden="1" customHeight="1" x14ac:dyDescent="0.25">
      <c r="I274" s="58"/>
      <c r="J274" s="58"/>
      <c r="K274" s="58"/>
      <c r="L274" s="58"/>
      <c r="M274" s="58"/>
      <c r="N274" s="58"/>
      <c r="O274" s="58"/>
      <c r="P274" s="213"/>
      <c r="Q274" s="213"/>
      <c r="R274" s="213"/>
      <c r="S274" s="213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203"/>
      <c r="AS274" s="108"/>
      <c r="AT274" s="108"/>
      <c r="AU274" s="108"/>
      <c r="AV274" s="108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</row>
    <row r="275" spans="1:136" s="24" customFormat="1" ht="15.75" hidden="1" customHeight="1" x14ac:dyDescent="0.25">
      <c r="A275" s="36"/>
      <c r="B275" s="36"/>
      <c r="C275" s="36"/>
      <c r="D275" s="25"/>
      <c r="E275" s="25"/>
      <c r="F275" s="25"/>
      <c r="G275" s="25"/>
      <c r="H275" s="22"/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/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/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24" customFormat="1" ht="29.25" hidden="1" customHeight="1" x14ac:dyDescent="0.25">
      <c r="A276" s="609"/>
      <c r="B276" s="609"/>
      <c r="C276" s="609"/>
      <c r="D276" s="610"/>
      <c r="E276" s="610"/>
      <c r="F276" s="610"/>
      <c r="G276" s="611"/>
      <c r="H276" s="22"/>
      <c r="I276" s="55"/>
      <c r="J276" s="289"/>
      <c r="K276" s="56"/>
      <c r="L276" s="56"/>
      <c r="M276" s="56"/>
      <c r="N276" s="56"/>
      <c r="O276" s="308"/>
      <c r="P276" s="213"/>
      <c r="Q276" s="213"/>
      <c r="R276" s="213"/>
      <c r="S276" s="213"/>
      <c r="T276" s="23"/>
      <c r="U276" s="55"/>
      <c r="V276" s="289"/>
      <c r="W276" s="56"/>
      <c r="X276" s="56"/>
      <c r="Y276" s="56"/>
      <c r="Z276" s="56"/>
      <c r="AA276" s="56"/>
      <c r="AB276" s="56"/>
      <c r="AC276" s="56"/>
      <c r="AD276" s="56"/>
      <c r="AE276" s="57"/>
      <c r="AF276" s="479"/>
      <c r="AG276" s="55"/>
      <c r="AH276" s="289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3"/>
      <c r="AS276" s="214"/>
      <c r="AT276" s="214"/>
      <c r="AU276" s="184"/>
      <c r="AV276" s="184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</row>
    <row r="277" spans="1:136" s="32" customFormat="1" ht="29.25" hidden="1" customHeight="1" x14ac:dyDescent="0.25">
      <c r="A277" s="26"/>
      <c r="B277" s="26"/>
      <c r="C277" s="26"/>
      <c r="D277" s="27"/>
      <c r="E277" s="27"/>
      <c r="F277" s="27"/>
      <c r="G277" s="27"/>
      <c r="H277" s="28"/>
      <c r="I277" s="29"/>
      <c r="J277" s="290"/>
      <c r="K277" s="30"/>
      <c r="L277" s="30"/>
      <c r="M277" s="30"/>
      <c r="N277" s="30"/>
      <c r="O277" s="92"/>
      <c r="P277" s="213"/>
      <c r="Q277" s="213"/>
      <c r="R277" s="213"/>
      <c r="S277" s="213"/>
      <c r="T277" s="28"/>
      <c r="U277" s="29"/>
      <c r="V277" s="290"/>
      <c r="W277" s="30"/>
      <c r="X277" s="30"/>
      <c r="Y277" s="30"/>
      <c r="Z277" s="30"/>
      <c r="AA277" s="30"/>
      <c r="AB277" s="30"/>
      <c r="AC277" s="30"/>
      <c r="AD277" s="30"/>
      <c r="AE277" s="31"/>
      <c r="AF277" s="109"/>
      <c r="AG277" s="29"/>
      <c r="AH277" s="290"/>
      <c r="AI277" s="30"/>
      <c r="AJ277" s="30"/>
      <c r="AK277" s="30"/>
      <c r="AL277" s="30"/>
      <c r="AM277" s="30"/>
      <c r="AN277" s="30"/>
      <c r="AO277" s="30"/>
      <c r="AP277" s="30"/>
      <c r="AQ277" s="31"/>
      <c r="AR277" s="183"/>
      <c r="AS277" s="196"/>
      <c r="AT277" s="196"/>
      <c r="AU277" s="438"/>
      <c r="AV277" s="43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</row>
    <row r="278" spans="1:136" s="16" customFormat="1" ht="28.5" hidden="1" customHeight="1" x14ac:dyDescent="0.25">
      <c r="A278" s="628"/>
      <c r="B278" s="628"/>
      <c r="C278" s="628"/>
      <c r="D278" s="652"/>
      <c r="E278" s="652"/>
      <c r="F278" s="652"/>
      <c r="G278" s="653"/>
      <c r="H278" s="15">
        <f t="shared" ref="H278:H295" si="987">SUM(I278:S278)</f>
        <v>0</v>
      </c>
      <c r="I278" s="47">
        <f>I279</f>
        <v>0</v>
      </c>
      <c r="J278" s="286">
        <f>J279</f>
        <v>0</v>
      </c>
      <c r="K278" s="48">
        <f t="shared" ref="K278:O278" si="988">K279</f>
        <v>0</v>
      </c>
      <c r="L278" s="48">
        <f t="shared" si="988"/>
        <v>0</v>
      </c>
      <c r="M278" s="48">
        <f t="shared" si="988"/>
        <v>0</v>
      </c>
      <c r="N278" s="48">
        <f t="shared" si="988"/>
        <v>0</v>
      </c>
      <c r="O278" s="305">
        <f t="shared" si="988"/>
        <v>0</v>
      </c>
      <c r="P278" s="213"/>
      <c r="Q278" s="213"/>
      <c r="R278" s="213"/>
      <c r="S278" s="213"/>
      <c r="T278" s="15">
        <f t="shared" ref="T278:T295" si="989">SUM(U278:AE278)</f>
        <v>0</v>
      </c>
      <c r="U278" s="47"/>
      <c r="V278" s="286"/>
      <c r="W278" s="215"/>
      <c r="X278" s="215"/>
      <c r="Y278" s="215"/>
      <c r="Z278" s="215"/>
      <c r="AA278" s="215"/>
      <c r="AB278" s="215"/>
      <c r="AC278" s="215"/>
      <c r="AD278" s="215"/>
      <c r="AE278" s="216"/>
      <c r="AF278" s="476">
        <f t="shared" ref="AF278:AF295" si="990">SUM(AG278:AQ278)</f>
        <v>0</v>
      </c>
      <c r="AG278" s="217"/>
      <c r="AH278" s="292"/>
      <c r="AI278" s="215">
        <f t="shared" ref="AI278:AQ278" si="991">AI279</f>
        <v>0</v>
      </c>
      <c r="AJ278" s="215">
        <f t="shared" si="991"/>
        <v>0</v>
      </c>
      <c r="AK278" s="215">
        <f t="shared" si="991"/>
        <v>0</v>
      </c>
      <c r="AL278" s="215">
        <f t="shared" si="991"/>
        <v>0</v>
      </c>
      <c r="AM278" s="215">
        <f t="shared" si="991"/>
        <v>0</v>
      </c>
      <c r="AN278" s="215">
        <f t="shared" si="991"/>
        <v>0</v>
      </c>
      <c r="AO278" s="215">
        <f t="shared" si="991"/>
        <v>0</v>
      </c>
      <c r="AP278" s="215">
        <f t="shared" si="991"/>
        <v>0</v>
      </c>
      <c r="AQ278" s="216">
        <f t="shared" si="991"/>
        <v>0</v>
      </c>
      <c r="AR278" s="183"/>
      <c r="AS278" s="196"/>
      <c r="AT278" s="196"/>
      <c r="AU278" s="438"/>
      <c r="AV278" s="438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  <c r="CO278" s="199"/>
      <c r="CP278" s="199"/>
      <c r="CQ278" s="199"/>
      <c r="CR278" s="199"/>
      <c r="CS278" s="199"/>
      <c r="CT278" s="199"/>
      <c r="CU278" s="199"/>
      <c r="CV278" s="199"/>
      <c r="CW278" s="199"/>
      <c r="CX278" s="199"/>
      <c r="CY278" s="199"/>
      <c r="CZ278" s="199"/>
      <c r="DA278" s="199"/>
      <c r="DB278" s="199"/>
      <c r="DC278" s="199"/>
      <c r="DD278" s="199"/>
      <c r="DE278" s="199"/>
      <c r="DF278" s="199"/>
      <c r="DG278" s="199"/>
      <c r="DH278" s="199"/>
      <c r="DI278" s="199"/>
      <c r="DJ278" s="199"/>
      <c r="DK278" s="199"/>
      <c r="DL278" s="199"/>
      <c r="DM278" s="199"/>
      <c r="DN278" s="199"/>
      <c r="DO278" s="199"/>
      <c r="DP278" s="199"/>
      <c r="DQ278" s="199"/>
      <c r="DR278" s="199"/>
      <c r="DS278" s="199"/>
      <c r="DT278" s="199"/>
      <c r="DU278" s="199"/>
      <c r="DV278" s="199"/>
      <c r="DW278" s="199"/>
      <c r="DX278" s="199"/>
      <c r="DY278" s="199"/>
      <c r="DZ278" s="199"/>
      <c r="EA278" s="199"/>
      <c r="EB278" s="199"/>
      <c r="EC278" s="199"/>
      <c r="ED278" s="199"/>
      <c r="EE278" s="199"/>
      <c r="EF278" s="199"/>
    </row>
    <row r="279" spans="1:136" s="18" customFormat="1" ht="28.5" hidden="1" customHeight="1" x14ac:dyDescent="0.25">
      <c r="A279" s="621"/>
      <c r="B279" s="621"/>
      <c r="C279" s="621"/>
      <c r="D279" s="622"/>
      <c r="E279" s="622"/>
      <c r="F279" s="622"/>
      <c r="G279" s="623"/>
      <c r="H279" s="17">
        <f t="shared" si="987"/>
        <v>0</v>
      </c>
      <c r="I279" s="49">
        <f>I280+I292</f>
        <v>0</v>
      </c>
      <c r="J279" s="287">
        <f>J280+J292</f>
        <v>0</v>
      </c>
      <c r="K279" s="50">
        <f t="shared" ref="K279:N279" si="992">K280+K292</f>
        <v>0</v>
      </c>
      <c r="L279" s="50">
        <f t="shared" si="992"/>
        <v>0</v>
      </c>
      <c r="M279" s="50">
        <f t="shared" si="992"/>
        <v>0</v>
      </c>
      <c r="N279" s="50">
        <f t="shared" si="992"/>
        <v>0</v>
      </c>
      <c r="O279" s="306">
        <f t="shared" ref="O279" si="993">O280+O292</f>
        <v>0</v>
      </c>
      <c r="P279" s="213"/>
      <c r="Q279" s="213"/>
      <c r="R279" s="213"/>
      <c r="S279" s="213"/>
      <c r="T279" s="17">
        <f t="shared" si="989"/>
        <v>0</v>
      </c>
      <c r="U279" s="49"/>
      <c r="V279" s="287"/>
      <c r="W279" s="50"/>
      <c r="X279" s="50"/>
      <c r="Y279" s="50"/>
      <c r="Z279" s="50"/>
      <c r="AA279" s="50"/>
      <c r="AB279" s="50"/>
      <c r="AC279" s="50"/>
      <c r="AD279" s="50"/>
      <c r="AE279" s="51"/>
      <c r="AF279" s="477">
        <f t="shared" si="990"/>
        <v>0</v>
      </c>
      <c r="AG279" s="49"/>
      <c r="AH279" s="287"/>
      <c r="AI279" s="50">
        <f t="shared" ref="AI279:AQ279" si="994">AI280+AI292</f>
        <v>0</v>
      </c>
      <c r="AJ279" s="50">
        <f t="shared" si="994"/>
        <v>0</v>
      </c>
      <c r="AK279" s="50">
        <f t="shared" si="994"/>
        <v>0</v>
      </c>
      <c r="AL279" s="50">
        <f t="shared" si="994"/>
        <v>0</v>
      </c>
      <c r="AM279" s="50">
        <f t="shared" ref="AM279" si="995">AM280+AM292</f>
        <v>0</v>
      </c>
      <c r="AN279" s="50">
        <f t="shared" si="994"/>
        <v>0</v>
      </c>
      <c r="AO279" s="50">
        <f t="shared" si="994"/>
        <v>0</v>
      </c>
      <c r="AP279" s="50">
        <f t="shared" si="994"/>
        <v>0</v>
      </c>
      <c r="AQ279" s="51">
        <f t="shared" si="994"/>
        <v>0</v>
      </c>
      <c r="AR279" s="183"/>
      <c r="AS279" s="124"/>
      <c r="AT279" s="124"/>
      <c r="AU279" s="124"/>
      <c r="AV279" s="124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200"/>
      <c r="BQ279" s="200"/>
      <c r="BR279" s="20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00"/>
      <c r="CF279" s="200"/>
      <c r="CG279" s="200"/>
      <c r="CH279" s="200"/>
      <c r="CI279" s="200"/>
      <c r="CJ279" s="200"/>
      <c r="CK279" s="200"/>
      <c r="CL279" s="200"/>
      <c r="CM279" s="200"/>
      <c r="CN279" s="200"/>
      <c r="CO279" s="200"/>
      <c r="CP279" s="200"/>
      <c r="CQ279" s="200"/>
      <c r="CR279" s="200"/>
      <c r="CS279" s="200"/>
      <c r="CT279" s="200"/>
      <c r="CU279" s="200"/>
      <c r="CV279" s="200"/>
      <c r="CW279" s="200"/>
      <c r="CX279" s="200"/>
      <c r="CY279" s="200"/>
      <c r="CZ279" s="200"/>
      <c r="DA279" s="200"/>
      <c r="DB279" s="200"/>
      <c r="DC279" s="200"/>
      <c r="DD279" s="200"/>
      <c r="DE279" s="200"/>
      <c r="DF279" s="200"/>
      <c r="DG279" s="200"/>
      <c r="DH279" s="200"/>
      <c r="DI279" s="200"/>
      <c r="DJ279" s="200"/>
      <c r="DK279" s="200"/>
      <c r="DL279" s="200"/>
      <c r="DM279" s="200"/>
      <c r="DN279" s="200"/>
      <c r="DO279" s="200"/>
      <c r="DP279" s="200"/>
      <c r="DQ279" s="200"/>
      <c r="DR279" s="200"/>
      <c r="DS279" s="200"/>
      <c r="DT279" s="200"/>
      <c r="DU279" s="200"/>
      <c r="DV279" s="200"/>
      <c r="DW279" s="200"/>
      <c r="DX279" s="200"/>
      <c r="DY279" s="200"/>
      <c r="DZ279" s="200"/>
      <c r="EA279" s="200"/>
      <c r="EB279" s="200"/>
      <c r="EC279" s="200"/>
      <c r="ED279" s="200"/>
      <c r="EE279" s="200"/>
      <c r="EF279" s="200"/>
    </row>
    <row r="280" spans="1:136" s="18" customFormat="1" ht="15.75" hidden="1" customHeight="1" x14ac:dyDescent="0.25">
      <c r="A280" s="20">
        <v>3</v>
      </c>
      <c r="C280" s="37"/>
      <c r="D280" s="624" t="s">
        <v>16</v>
      </c>
      <c r="E280" s="624"/>
      <c r="F280" s="624"/>
      <c r="G280" s="625"/>
      <c r="H280" s="19">
        <f t="shared" si="987"/>
        <v>0</v>
      </c>
      <c r="I280" s="52">
        <f>I281+I285+I290</f>
        <v>0</v>
      </c>
      <c r="J280" s="288">
        <f>J281+J285+J290</f>
        <v>0</v>
      </c>
      <c r="K280" s="53">
        <f t="shared" ref="K280:N280" si="996">K281+K285+K290</f>
        <v>0</v>
      </c>
      <c r="L280" s="53">
        <f t="shared" si="996"/>
        <v>0</v>
      </c>
      <c r="M280" s="53">
        <f t="shared" si="996"/>
        <v>0</v>
      </c>
      <c r="N280" s="53">
        <f t="shared" si="996"/>
        <v>0</v>
      </c>
      <c r="O280" s="307">
        <f t="shared" ref="O280" si="997">O281+O285+O290</f>
        <v>0</v>
      </c>
      <c r="P280" s="213"/>
      <c r="Q280" s="213"/>
      <c r="R280" s="213"/>
      <c r="S280" s="213"/>
      <c r="T280" s="19">
        <f t="shared" si="989"/>
        <v>0</v>
      </c>
      <c r="U280" s="52"/>
      <c r="V280" s="288"/>
      <c r="W280" s="53"/>
      <c r="X280" s="53"/>
      <c r="Y280" s="53"/>
      <c r="Z280" s="53"/>
      <c r="AA280" s="53"/>
      <c r="AB280" s="53"/>
      <c r="AC280" s="53"/>
      <c r="AD280" s="53"/>
      <c r="AE280" s="54"/>
      <c r="AF280" s="478">
        <f t="shared" si="990"/>
        <v>0</v>
      </c>
      <c r="AG280" s="52"/>
      <c r="AH280" s="288"/>
      <c r="AI280" s="53">
        <f t="shared" ref="AI280:AQ280" si="998">AI281+AI285+AI290</f>
        <v>0</v>
      </c>
      <c r="AJ280" s="53">
        <f t="shared" si="998"/>
        <v>0</v>
      </c>
      <c r="AK280" s="53">
        <f t="shared" si="998"/>
        <v>0</v>
      </c>
      <c r="AL280" s="53">
        <f t="shared" si="998"/>
        <v>0</v>
      </c>
      <c r="AM280" s="53">
        <f t="shared" ref="AM280" si="999">AM281+AM285+AM290</f>
        <v>0</v>
      </c>
      <c r="AN280" s="53">
        <f t="shared" si="998"/>
        <v>0</v>
      </c>
      <c r="AO280" s="53">
        <f t="shared" si="998"/>
        <v>0</v>
      </c>
      <c r="AP280" s="53">
        <f t="shared" si="998"/>
        <v>0</v>
      </c>
      <c r="AQ280" s="54">
        <f t="shared" si="998"/>
        <v>0</v>
      </c>
      <c r="AR280" s="183"/>
      <c r="AS280" s="108"/>
      <c r="AT280" s="108"/>
      <c r="AU280" s="108"/>
      <c r="AV280" s="108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  <c r="CG280" s="200"/>
      <c r="CH280" s="200"/>
      <c r="CI280" s="200"/>
      <c r="CJ280" s="200"/>
      <c r="CK280" s="200"/>
      <c r="CL280" s="200"/>
      <c r="CM280" s="200"/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0"/>
      <c r="CY280" s="200"/>
      <c r="CZ280" s="200"/>
      <c r="DA280" s="200"/>
      <c r="DB280" s="200"/>
      <c r="DC280" s="200"/>
      <c r="DD280" s="200"/>
      <c r="DE280" s="200"/>
      <c r="DF280" s="200"/>
      <c r="DG280" s="200"/>
      <c r="DH280" s="200"/>
      <c r="DI280" s="200"/>
      <c r="DJ280" s="200"/>
      <c r="DK280" s="200"/>
      <c r="DL280" s="200"/>
      <c r="DM280" s="200"/>
      <c r="DN280" s="200"/>
      <c r="DO280" s="200"/>
      <c r="DP280" s="200"/>
      <c r="DQ280" s="200"/>
      <c r="DR280" s="200"/>
      <c r="DS280" s="200"/>
      <c r="DT280" s="200"/>
      <c r="DU280" s="200"/>
      <c r="DV280" s="200"/>
      <c r="DW280" s="200"/>
      <c r="DX280" s="200"/>
      <c r="DY280" s="200"/>
      <c r="DZ280" s="200"/>
      <c r="EA280" s="200"/>
      <c r="EB280" s="200"/>
      <c r="EC280" s="200"/>
      <c r="ED280" s="200"/>
      <c r="EE280" s="200"/>
      <c r="EF280" s="200"/>
    </row>
    <row r="281" spans="1:136" s="21" customFormat="1" ht="15.75" hidden="1" customHeight="1" x14ac:dyDescent="0.25">
      <c r="A281" s="626">
        <v>31</v>
      </c>
      <c r="B281" s="626"/>
      <c r="C281" s="35"/>
      <c r="D281" s="627" t="s">
        <v>0</v>
      </c>
      <c r="E281" s="627"/>
      <c r="F281" s="627"/>
      <c r="G281" s="625"/>
      <c r="H281" s="19">
        <f t="shared" si="987"/>
        <v>0</v>
      </c>
      <c r="I281" s="52">
        <f>SUM(I282:I284)</f>
        <v>0</v>
      </c>
      <c r="J281" s="288">
        <f>SUM(J282:J284)</f>
        <v>0</v>
      </c>
      <c r="K281" s="53">
        <f t="shared" ref="K281:N281" si="1000">SUM(K282:K284)</f>
        <v>0</v>
      </c>
      <c r="L281" s="53">
        <f t="shared" si="1000"/>
        <v>0</v>
      </c>
      <c r="M281" s="53">
        <f t="shared" si="1000"/>
        <v>0</v>
      </c>
      <c r="N281" s="53">
        <f t="shared" si="1000"/>
        <v>0</v>
      </c>
      <c r="O281" s="307">
        <f t="shared" ref="O281" si="1001">SUM(O282:O284)</f>
        <v>0</v>
      </c>
      <c r="P281" s="213"/>
      <c r="Q281" s="213"/>
      <c r="R281" s="213"/>
      <c r="S281" s="213"/>
      <c r="T281" s="19">
        <f t="shared" si="989"/>
        <v>0</v>
      </c>
      <c r="U281" s="52"/>
      <c r="V281" s="288"/>
      <c r="W281" s="53"/>
      <c r="X281" s="53"/>
      <c r="Y281" s="53"/>
      <c r="Z281" s="53"/>
      <c r="AA281" s="53"/>
      <c r="AB281" s="53"/>
      <c r="AC281" s="53"/>
      <c r="AD281" s="53"/>
      <c r="AE281" s="54"/>
      <c r="AF281" s="478">
        <f t="shared" si="990"/>
        <v>0</v>
      </c>
      <c r="AG281" s="52"/>
      <c r="AH281" s="288"/>
      <c r="AI281" s="53">
        <f t="shared" ref="AI281:AQ281" si="1002">SUM(AI282:AI284)</f>
        <v>0</v>
      </c>
      <c r="AJ281" s="53">
        <f t="shared" si="1002"/>
        <v>0</v>
      </c>
      <c r="AK281" s="53">
        <f t="shared" si="1002"/>
        <v>0</v>
      </c>
      <c r="AL281" s="53">
        <f t="shared" si="1002"/>
        <v>0</v>
      </c>
      <c r="AM281" s="53">
        <f t="shared" ref="AM281" si="1003">SUM(AM282:AM284)</f>
        <v>0</v>
      </c>
      <c r="AN281" s="53">
        <f t="shared" si="1002"/>
        <v>0</v>
      </c>
      <c r="AO281" s="53">
        <f t="shared" si="1002"/>
        <v>0</v>
      </c>
      <c r="AP281" s="53">
        <f t="shared" si="1002"/>
        <v>0</v>
      </c>
      <c r="AQ281" s="54">
        <f t="shared" si="1002"/>
        <v>0</v>
      </c>
      <c r="AR281" s="183"/>
      <c r="AS281" s="108"/>
      <c r="AT281" s="108"/>
      <c r="AU281" s="108"/>
      <c r="AV281" s="108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  <c r="CT281" s="201"/>
      <c r="CU281" s="201"/>
      <c r="CV281" s="201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201"/>
      <c r="DS281" s="201"/>
      <c r="DT281" s="201"/>
      <c r="DU281" s="201"/>
      <c r="DV281" s="201"/>
      <c r="DW281" s="201"/>
      <c r="DX281" s="201"/>
      <c r="DY281" s="201"/>
      <c r="DZ281" s="201"/>
      <c r="EA281" s="201"/>
      <c r="EB281" s="201"/>
      <c r="EC281" s="201"/>
      <c r="ED281" s="201"/>
      <c r="EE281" s="201"/>
      <c r="EF281" s="201"/>
    </row>
    <row r="282" spans="1:136" s="24" customFormat="1" ht="15.75" hidden="1" customHeight="1" x14ac:dyDescent="0.25">
      <c r="A282" s="609">
        <v>311</v>
      </c>
      <c r="B282" s="609"/>
      <c r="C282" s="609"/>
      <c r="D282" s="610" t="s">
        <v>1</v>
      </c>
      <c r="E282" s="610"/>
      <c r="F282" s="610"/>
      <c r="G282" s="610"/>
      <c r="H282" s="22">
        <f t="shared" si="987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89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0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4" customFormat="1" ht="15.75" hidden="1" customHeight="1" x14ac:dyDescent="0.25">
      <c r="A283" s="609">
        <v>312</v>
      </c>
      <c r="B283" s="609"/>
      <c r="C283" s="609"/>
      <c r="D283" s="610" t="s">
        <v>2</v>
      </c>
      <c r="E283" s="610"/>
      <c r="F283" s="610"/>
      <c r="G283" s="610"/>
      <c r="H283" s="22">
        <f t="shared" si="987"/>
        <v>0</v>
      </c>
      <c r="I283" s="55"/>
      <c r="J283" s="289"/>
      <c r="K283" s="56"/>
      <c r="L283" s="56"/>
      <c r="M283" s="56"/>
      <c r="N283" s="56"/>
      <c r="O283" s="308"/>
      <c r="P283" s="213"/>
      <c r="Q283" s="213"/>
      <c r="R283" s="213"/>
      <c r="S283" s="213"/>
      <c r="T283" s="23">
        <f t="shared" si="989"/>
        <v>0</v>
      </c>
      <c r="U283" s="55"/>
      <c r="V283" s="289"/>
      <c r="W283" s="56"/>
      <c r="X283" s="56"/>
      <c r="Y283" s="56"/>
      <c r="Z283" s="56"/>
      <c r="AA283" s="56"/>
      <c r="AB283" s="56"/>
      <c r="AC283" s="56"/>
      <c r="AD283" s="56"/>
      <c r="AE283" s="57"/>
      <c r="AF283" s="479">
        <f t="shared" si="990"/>
        <v>0</v>
      </c>
      <c r="AG283" s="55"/>
      <c r="AH283" s="289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3"/>
      <c r="AS283" s="124"/>
      <c r="AT283" s="124"/>
      <c r="AU283" s="124"/>
      <c r="AV283" s="124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</row>
    <row r="284" spans="1:136" s="24" customFormat="1" ht="15.75" hidden="1" customHeight="1" x14ac:dyDescent="0.25">
      <c r="A284" s="609">
        <v>313</v>
      </c>
      <c r="B284" s="609"/>
      <c r="C284" s="609"/>
      <c r="D284" s="610" t="s">
        <v>3</v>
      </c>
      <c r="E284" s="610"/>
      <c r="F284" s="610"/>
      <c r="G284" s="610"/>
      <c r="H284" s="22">
        <f t="shared" si="987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89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0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1" customFormat="1" ht="15.75" hidden="1" customHeight="1" x14ac:dyDescent="0.25">
      <c r="A285" s="626">
        <v>32</v>
      </c>
      <c r="B285" s="626"/>
      <c r="C285" s="35"/>
      <c r="D285" s="627" t="s">
        <v>4</v>
      </c>
      <c r="E285" s="627"/>
      <c r="F285" s="627"/>
      <c r="G285" s="625"/>
      <c r="H285" s="19">
        <f t="shared" si="987"/>
        <v>0</v>
      </c>
      <c r="I285" s="52">
        <f>SUM(I286:I289)</f>
        <v>0</v>
      </c>
      <c r="J285" s="288">
        <f>SUM(J286:J289)</f>
        <v>0</v>
      </c>
      <c r="K285" s="53">
        <f t="shared" ref="K285:N285" si="1004">SUM(K286:K289)</f>
        <v>0</v>
      </c>
      <c r="L285" s="53">
        <f t="shared" si="1004"/>
        <v>0</v>
      </c>
      <c r="M285" s="53">
        <f t="shared" si="1004"/>
        <v>0</v>
      </c>
      <c r="N285" s="53">
        <f t="shared" si="1004"/>
        <v>0</v>
      </c>
      <c r="O285" s="307">
        <f t="shared" ref="O285" si="1005">SUM(O286:O289)</f>
        <v>0</v>
      </c>
      <c r="P285" s="213"/>
      <c r="Q285" s="213"/>
      <c r="R285" s="213"/>
      <c r="S285" s="213"/>
      <c r="T285" s="19">
        <f t="shared" si="989"/>
        <v>0</v>
      </c>
      <c r="U285" s="52"/>
      <c r="V285" s="288"/>
      <c r="W285" s="53"/>
      <c r="X285" s="53"/>
      <c r="Y285" s="53"/>
      <c r="Z285" s="53"/>
      <c r="AA285" s="53"/>
      <c r="AB285" s="53"/>
      <c r="AC285" s="53"/>
      <c r="AD285" s="53"/>
      <c r="AE285" s="54"/>
      <c r="AF285" s="478">
        <f t="shared" si="990"/>
        <v>0</v>
      </c>
      <c r="AG285" s="52"/>
      <c r="AH285" s="288"/>
      <c r="AI285" s="53">
        <f t="shared" ref="AI285:AQ285" si="1006">SUM(AI286:AI289)</f>
        <v>0</v>
      </c>
      <c r="AJ285" s="53">
        <f t="shared" si="1006"/>
        <v>0</v>
      </c>
      <c r="AK285" s="53">
        <f t="shared" si="1006"/>
        <v>0</v>
      </c>
      <c r="AL285" s="53">
        <f t="shared" si="1006"/>
        <v>0</v>
      </c>
      <c r="AM285" s="53">
        <f t="shared" ref="AM285" si="1007">SUM(AM286:AM289)</f>
        <v>0</v>
      </c>
      <c r="AN285" s="53">
        <f t="shared" si="1006"/>
        <v>0</v>
      </c>
      <c r="AO285" s="53">
        <f t="shared" si="1006"/>
        <v>0</v>
      </c>
      <c r="AP285" s="53">
        <f t="shared" si="1006"/>
        <v>0</v>
      </c>
      <c r="AQ285" s="54">
        <f t="shared" si="1006"/>
        <v>0</v>
      </c>
      <c r="AR285" s="183"/>
      <c r="AS285" s="108"/>
      <c r="AT285" s="108"/>
      <c r="AU285" s="108"/>
      <c r="AV285" s="108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  <c r="CT285" s="201"/>
      <c r="CU285" s="201"/>
      <c r="CV285" s="201"/>
      <c r="CW285" s="201"/>
      <c r="CX285" s="201"/>
      <c r="CY285" s="201"/>
      <c r="CZ285" s="201"/>
      <c r="DA285" s="201"/>
      <c r="DB285" s="201"/>
      <c r="DC285" s="201"/>
      <c r="DD285" s="201"/>
      <c r="DE285" s="201"/>
      <c r="DF285" s="201"/>
      <c r="DG285" s="201"/>
      <c r="DH285" s="201"/>
      <c r="DI285" s="201"/>
      <c r="DJ285" s="201"/>
      <c r="DK285" s="201"/>
      <c r="DL285" s="201"/>
      <c r="DM285" s="201"/>
      <c r="DN285" s="201"/>
      <c r="DO285" s="201"/>
      <c r="DP285" s="201"/>
      <c r="DQ285" s="201"/>
      <c r="DR285" s="201"/>
      <c r="DS285" s="201"/>
      <c r="DT285" s="201"/>
      <c r="DU285" s="201"/>
      <c r="DV285" s="201"/>
      <c r="DW285" s="201"/>
      <c r="DX285" s="201"/>
      <c r="DY285" s="201"/>
      <c r="DZ285" s="201"/>
      <c r="EA285" s="201"/>
      <c r="EB285" s="201"/>
      <c r="EC285" s="201"/>
      <c r="ED285" s="201"/>
      <c r="EE285" s="201"/>
      <c r="EF285" s="201"/>
    </row>
    <row r="286" spans="1:136" s="24" customFormat="1" ht="15.75" hidden="1" customHeight="1" x14ac:dyDescent="0.25">
      <c r="A286" s="609">
        <v>321</v>
      </c>
      <c r="B286" s="609"/>
      <c r="C286" s="609"/>
      <c r="D286" s="610" t="s">
        <v>5</v>
      </c>
      <c r="E286" s="610"/>
      <c r="F286" s="610"/>
      <c r="G286" s="610"/>
      <c r="H286" s="22">
        <f t="shared" si="987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89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0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609">
        <v>322</v>
      </c>
      <c r="B287" s="609"/>
      <c r="C287" s="609"/>
      <c r="D287" s="610" t="s">
        <v>6</v>
      </c>
      <c r="E287" s="610"/>
      <c r="F287" s="610"/>
      <c r="G287" s="610"/>
      <c r="H287" s="22">
        <f t="shared" si="987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89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0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4" customFormat="1" ht="15.75" hidden="1" customHeight="1" x14ac:dyDescent="0.25">
      <c r="A288" s="609">
        <v>323</v>
      </c>
      <c r="B288" s="609"/>
      <c r="C288" s="609"/>
      <c r="D288" s="610" t="s">
        <v>7</v>
      </c>
      <c r="E288" s="610"/>
      <c r="F288" s="610"/>
      <c r="G288" s="610"/>
      <c r="H288" s="22">
        <f t="shared" si="987"/>
        <v>0</v>
      </c>
      <c r="I288" s="55"/>
      <c r="J288" s="289"/>
      <c r="K288" s="56"/>
      <c r="L288" s="56"/>
      <c r="M288" s="56"/>
      <c r="N288" s="56"/>
      <c r="O288" s="308"/>
      <c r="P288" s="213"/>
      <c r="Q288" s="213"/>
      <c r="R288" s="213"/>
      <c r="S288" s="213"/>
      <c r="T288" s="23">
        <f t="shared" si="989"/>
        <v>0</v>
      </c>
      <c r="U288" s="55"/>
      <c r="V288" s="289"/>
      <c r="W288" s="56"/>
      <c r="X288" s="56"/>
      <c r="Y288" s="56"/>
      <c r="Z288" s="56"/>
      <c r="AA288" s="56"/>
      <c r="AB288" s="56"/>
      <c r="AC288" s="56"/>
      <c r="AD288" s="56"/>
      <c r="AE288" s="57"/>
      <c r="AF288" s="479">
        <f t="shared" si="990"/>
        <v>0</v>
      </c>
      <c r="AG288" s="55"/>
      <c r="AH288" s="289"/>
      <c r="AI288" s="56"/>
      <c r="AJ288" s="56"/>
      <c r="AK288" s="56"/>
      <c r="AL288" s="56"/>
      <c r="AM288" s="56"/>
      <c r="AN288" s="56"/>
      <c r="AO288" s="56"/>
      <c r="AP288" s="56"/>
      <c r="AQ288" s="57"/>
      <c r="AR288" s="183"/>
      <c r="AS288" s="124"/>
      <c r="AT288" s="124"/>
      <c r="AU288" s="124"/>
      <c r="AV288" s="124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</row>
    <row r="289" spans="1:136" s="24" customFormat="1" ht="15.75" hidden="1" customHeight="1" x14ac:dyDescent="0.25">
      <c r="A289" s="609">
        <v>329</v>
      </c>
      <c r="B289" s="609"/>
      <c r="C289" s="609"/>
      <c r="D289" s="610" t="s">
        <v>8</v>
      </c>
      <c r="E289" s="610"/>
      <c r="F289" s="610"/>
      <c r="G289" s="610"/>
      <c r="H289" s="22">
        <f t="shared" si="987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89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0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1" customFormat="1" ht="15.75" hidden="1" customHeight="1" x14ac:dyDescent="0.25">
      <c r="A290" s="626">
        <v>34</v>
      </c>
      <c r="B290" s="626"/>
      <c r="C290" s="35"/>
      <c r="D290" s="627" t="s">
        <v>9</v>
      </c>
      <c r="E290" s="627"/>
      <c r="F290" s="627"/>
      <c r="G290" s="625"/>
      <c r="H290" s="19">
        <f t="shared" si="987"/>
        <v>0</v>
      </c>
      <c r="I290" s="52">
        <f>I291</f>
        <v>0</v>
      </c>
      <c r="J290" s="288">
        <f>J291</f>
        <v>0</v>
      </c>
      <c r="K290" s="53">
        <f t="shared" ref="K290:AQ290" si="1008">K291</f>
        <v>0</v>
      </c>
      <c r="L290" s="53">
        <f t="shared" si="1008"/>
        <v>0</v>
      </c>
      <c r="M290" s="53">
        <f t="shared" si="1008"/>
        <v>0</v>
      </c>
      <c r="N290" s="53">
        <f t="shared" si="1008"/>
        <v>0</v>
      </c>
      <c r="O290" s="307">
        <f t="shared" si="1008"/>
        <v>0</v>
      </c>
      <c r="P290" s="213"/>
      <c r="Q290" s="213"/>
      <c r="R290" s="213"/>
      <c r="S290" s="213"/>
      <c r="T290" s="19">
        <f t="shared" si="989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0"/>
        <v>0</v>
      </c>
      <c r="AG290" s="52"/>
      <c r="AH290" s="288"/>
      <c r="AI290" s="53">
        <f t="shared" si="1008"/>
        <v>0</v>
      </c>
      <c r="AJ290" s="53">
        <f t="shared" si="1008"/>
        <v>0</v>
      </c>
      <c r="AK290" s="53">
        <f t="shared" si="1008"/>
        <v>0</v>
      </c>
      <c r="AL290" s="53">
        <f t="shared" si="1008"/>
        <v>0</v>
      </c>
      <c r="AM290" s="53">
        <f t="shared" si="1008"/>
        <v>0</v>
      </c>
      <c r="AN290" s="53">
        <f t="shared" si="1008"/>
        <v>0</v>
      </c>
      <c r="AO290" s="53">
        <f t="shared" si="1008"/>
        <v>0</v>
      </c>
      <c r="AP290" s="53">
        <f t="shared" si="1008"/>
        <v>0</v>
      </c>
      <c r="AQ290" s="54">
        <f t="shared" si="1008"/>
        <v>0</v>
      </c>
      <c r="AR290" s="183"/>
      <c r="AS290" s="196"/>
      <c r="AT290" s="196"/>
      <c r="AU290" s="438"/>
      <c r="AV290" s="438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F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</row>
    <row r="291" spans="1:136" s="24" customFormat="1" ht="15.75" hidden="1" customHeight="1" x14ac:dyDescent="0.25">
      <c r="A291" s="609">
        <v>343</v>
      </c>
      <c r="B291" s="609"/>
      <c r="C291" s="609"/>
      <c r="D291" s="610" t="s">
        <v>10</v>
      </c>
      <c r="E291" s="610"/>
      <c r="F291" s="610"/>
      <c r="G291" s="610"/>
      <c r="H291" s="22">
        <f t="shared" si="987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989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990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18" customFormat="1" ht="15.75" hidden="1" customHeight="1" x14ac:dyDescent="0.25">
      <c r="A292" s="20">
        <v>4</v>
      </c>
      <c r="B292" s="38"/>
      <c r="C292" s="38"/>
      <c r="D292" s="624" t="s">
        <v>17</v>
      </c>
      <c r="E292" s="624"/>
      <c r="F292" s="624"/>
      <c r="G292" s="625"/>
      <c r="H292" s="19">
        <f t="shared" si="987"/>
        <v>0</v>
      </c>
      <c r="I292" s="52">
        <f>I293</f>
        <v>0</v>
      </c>
      <c r="J292" s="288">
        <f>J293</f>
        <v>0</v>
      </c>
      <c r="K292" s="53">
        <f t="shared" ref="K292:AQ292" si="1009">K293</f>
        <v>0</v>
      </c>
      <c r="L292" s="53">
        <f t="shared" si="1009"/>
        <v>0</v>
      </c>
      <c r="M292" s="53">
        <f t="shared" si="1009"/>
        <v>0</v>
      </c>
      <c r="N292" s="53">
        <f t="shared" si="1009"/>
        <v>0</v>
      </c>
      <c r="O292" s="307">
        <f t="shared" si="1009"/>
        <v>0</v>
      </c>
      <c r="P292" s="213"/>
      <c r="Q292" s="213"/>
      <c r="R292" s="213"/>
      <c r="S292" s="213"/>
      <c r="T292" s="19">
        <f t="shared" si="989"/>
        <v>0</v>
      </c>
      <c r="U292" s="52"/>
      <c r="V292" s="288"/>
      <c r="W292" s="53"/>
      <c r="X292" s="53"/>
      <c r="Y292" s="53"/>
      <c r="Z292" s="53"/>
      <c r="AA292" s="53"/>
      <c r="AB292" s="53"/>
      <c r="AC292" s="53"/>
      <c r="AD292" s="53"/>
      <c r="AE292" s="54"/>
      <c r="AF292" s="478">
        <f t="shared" si="990"/>
        <v>0</v>
      </c>
      <c r="AG292" s="52"/>
      <c r="AH292" s="288"/>
      <c r="AI292" s="53">
        <f t="shared" si="1009"/>
        <v>0</v>
      </c>
      <c r="AJ292" s="53">
        <f t="shared" si="1009"/>
        <v>0</v>
      </c>
      <c r="AK292" s="53">
        <f t="shared" si="1009"/>
        <v>0</v>
      </c>
      <c r="AL292" s="53">
        <f t="shared" si="1009"/>
        <v>0</v>
      </c>
      <c r="AM292" s="53">
        <f t="shared" si="1009"/>
        <v>0</v>
      </c>
      <c r="AN292" s="53">
        <f t="shared" si="1009"/>
        <v>0</v>
      </c>
      <c r="AO292" s="53">
        <f t="shared" si="1009"/>
        <v>0</v>
      </c>
      <c r="AP292" s="53">
        <f>AP293</f>
        <v>0</v>
      </c>
      <c r="AQ292" s="54">
        <f t="shared" si="1009"/>
        <v>0</v>
      </c>
      <c r="AR292" s="183"/>
      <c r="AS292" s="108"/>
      <c r="AT292" s="108"/>
      <c r="AU292" s="108"/>
      <c r="AV292" s="108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3"/>
      <c r="BK292" s="193"/>
      <c r="BL292" s="193"/>
      <c r="BM292" s="193"/>
      <c r="BN292" s="193"/>
      <c r="BO292" s="193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00"/>
      <c r="DA292" s="200"/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  <c r="EF292" s="200"/>
    </row>
    <row r="293" spans="1:136" s="21" customFormat="1" ht="24.75" hidden="1" customHeight="1" x14ac:dyDescent="0.25">
      <c r="A293" s="626">
        <v>42</v>
      </c>
      <c r="B293" s="626"/>
      <c r="C293" s="20"/>
      <c r="D293" s="627" t="s">
        <v>45</v>
      </c>
      <c r="E293" s="627"/>
      <c r="F293" s="627"/>
      <c r="G293" s="625"/>
      <c r="H293" s="19">
        <f t="shared" si="987"/>
        <v>0</v>
      </c>
      <c r="I293" s="52">
        <f>SUM(I294:I295)</f>
        <v>0</v>
      </c>
      <c r="J293" s="288">
        <f>SUM(J294:J295)</f>
        <v>0</v>
      </c>
      <c r="K293" s="53">
        <f t="shared" ref="K293:N293" si="1010">SUM(K294:K295)</f>
        <v>0</v>
      </c>
      <c r="L293" s="53">
        <f t="shared" si="1010"/>
        <v>0</v>
      </c>
      <c r="M293" s="53">
        <f t="shared" si="1010"/>
        <v>0</v>
      </c>
      <c r="N293" s="53">
        <f t="shared" si="1010"/>
        <v>0</v>
      </c>
      <c r="O293" s="307">
        <f t="shared" ref="O293" si="1011">SUM(O294:O295)</f>
        <v>0</v>
      </c>
      <c r="P293" s="213"/>
      <c r="Q293" s="213"/>
      <c r="R293" s="213"/>
      <c r="S293" s="213"/>
      <c r="T293" s="19">
        <f t="shared" si="989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990"/>
        <v>0</v>
      </c>
      <c r="AG293" s="52"/>
      <c r="AH293" s="288"/>
      <c r="AI293" s="53">
        <f t="shared" ref="AI293:AO293" si="1012">SUM(AI294:AI295)</f>
        <v>0</v>
      </c>
      <c r="AJ293" s="53">
        <f t="shared" si="1012"/>
        <v>0</v>
      </c>
      <c r="AK293" s="53">
        <f t="shared" si="1012"/>
        <v>0</v>
      </c>
      <c r="AL293" s="53">
        <f t="shared" si="1012"/>
        <v>0</v>
      </c>
      <c r="AM293" s="53">
        <f t="shared" ref="AM293" si="1013">SUM(AM294:AM295)</f>
        <v>0</v>
      </c>
      <c r="AN293" s="53">
        <f t="shared" si="1012"/>
        <v>0</v>
      </c>
      <c r="AO293" s="53">
        <f t="shared" si="1012"/>
        <v>0</v>
      </c>
      <c r="AP293" s="53">
        <f>SUM(AP294:AP295)</f>
        <v>0</v>
      </c>
      <c r="AQ293" s="54">
        <f t="shared" ref="AQ293" si="1014">SUM(AQ294:AQ295)</f>
        <v>0</v>
      </c>
      <c r="AR293" s="183"/>
      <c r="AS293" s="108"/>
      <c r="AT293" s="108"/>
      <c r="AU293" s="108"/>
      <c r="AV293" s="10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609">
        <v>422</v>
      </c>
      <c r="B294" s="609"/>
      <c r="C294" s="609"/>
      <c r="D294" s="610" t="s">
        <v>11</v>
      </c>
      <c r="E294" s="610"/>
      <c r="F294" s="610"/>
      <c r="G294" s="610"/>
      <c r="H294" s="22">
        <f t="shared" si="987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989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990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24" customFormat="1" ht="29.25" hidden="1" customHeight="1" x14ac:dyDescent="0.25">
      <c r="A295" s="609">
        <v>424</v>
      </c>
      <c r="B295" s="609"/>
      <c r="C295" s="609"/>
      <c r="D295" s="610" t="s">
        <v>46</v>
      </c>
      <c r="E295" s="610"/>
      <c r="F295" s="610"/>
      <c r="G295" s="610"/>
      <c r="H295" s="22">
        <f t="shared" si="987"/>
        <v>0</v>
      </c>
      <c r="I295" s="55"/>
      <c r="J295" s="289"/>
      <c r="K295" s="56"/>
      <c r="L295" s="56"/>
      <c r="M295" s="56"/>
      <c r="N295" s="56"/>
      <c r="O295" s="308"/>
      <c r="P295" s="213"/>
      <c r="Q295" s="213"/>
      <c r="R295" s="213"/>
      <c r="S295" s="213"/>
      <c r="T295" s="23">
        <f t="shared" si="989"/>
        <v>0</v>
      </c>
      <c r="U295" s="55"/>
      <c r="V295" s="289"/>
      <c r="W295" s="56"/>
      <c r="X295" s="56"/>
      <c r="Y295" s="56"/>
      <c r="Z295" s="56"/>
      <c r="AA295" s="56"/>
      <c r="AB295" s="56"/>
      <c r="AC295" s="56"/>
      <c r="AD295" s="56"/>
      <c r="AE295" s="57"/>
      <c r="AF295" s="479">
        <f t="shared" si="990"/>
        <v>0</v>
      </c>
      <c r="AG295" s="55"/>
      <c r="AH295" s="289"/>
      <c r="AI295" s="56"/>
      <c r="AJ295" s="56"/>
      <c r="AK295" s="56"/>
      <c r="AL295" s="56"/>
      <c r="AM295" s="56"/>
      <c r="AN295" s="56"/>
      <c r="AO295" s="56"/>
      <c r="AP295" s="56"/>
      <c r="AQ295" s="57"/>
      <c r="AR295" s="183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</row>
    <row r="296" spans="1:136" ht="0" hidden="1" customHeight="1" x14ac:dyDescent="0.25">
      <c r="P296" s="213"/>
      <c r="Q296" s="213"/>
      <c r="R296" s="213"/>
      <c r="S296" s="213"/>
    </row>
    <row r="297" spans="1:136" ht="0" hidden="1" customHeight="1" x14ac:dyDescent="0.25">
      <c r="P297" s="213"/>
      <c r="Q297" s="213"/>
      <c r="R297" s="213"/>
      <c r="S297" s="213"/>
    </row>
    <row r="298" spans="1:136" ht="0" hidden="1" customHeight="1" x14ac:dyDescent="0.25">
      <c r="P298" s="213"/>
      <c r="Q298" s="213"/>
      <c r="R298" s="213"/>
      <c r="S298" s="213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/>
    <row r="334" spans="1:44" ht="0" hidden="1" customHeight="1" x14ac:dyDescent="0.25"/>
  </sheetData>
  <sheetProtection password="8306" sheet="1" objects="1" scenarios="1" formatCells="0" formatColumns="0" formatRows="0"/>
  <mergeCells count="402"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73:G73"/>
    <mergeCell ref="D74:G74"/>
    <mergeCell ref="D75:G75"/>
    <mergeCell ref="D76:G76"/>
    <mergeCell ref="D269:G269"/>
    <mergeCell ref="A270:B270"/>
    <mergeCell ref="D179:G179"/>
    <mergeCell ref="D180:G180"/>
    <mergeCell ref="D181:G181"/>
    <mergeCell ref="D168:G168"/>
    <mergeCell ref="D169:G169"/>
    <mergeCell ref="D170:G170"/>
    <mergeCell ref="D178:G178"/>
    <mergeCell ref="A268:C268"/>
    <mergeCell ref="D268:G268"/>
    <mergeCell ref="A222:B222"/>
    <mergeCell ref="D218:G218"/>
    <mergeCell ref="A236:B236"/>
    <mergeCell ref="D221:G221"/>
    <mergeCell ref="D219:G219"/>
    <mergeCell ref="D232:G232"/>
    <mergeCell ref="D240:G240"/>
    <mergeCell ref="A240:C240"/>
    <mergeCell ref="D242:G242"/>
    <mergeCell ref="D222:G222"/>
    <mergeCell ref="D223:G223"/>
    <mergeCell ref="D224:G224"/>
    <mergeCell ref="D220:G220"/>
    <mergeCell ref="D270:G270"/>
    <mergeCell ref="A295:C295"/>
    <mergeCell ref="D295:G295"/>
    <mergeCell ref="D292:G292"/>
    <mergeCell ref="A293:B293"/>
    <mergeCell ref="D293:G293"/>
    <mergeCell ref="A294:C294"/>
    <mergeCell ref="D294:G294"/>
    <mergeCell ref="A289:C289"/>
    <mergeCell ref="D289:G289"/>
    <mergeCell ref="A290:B290"/>
    <mergeCell ref="D290:G290"/>
    <mergeCell ref="A291:C291"/>
    <mergeCell ref="D291:G291"/>
    <mergeCell ref="D287:G287"/>
    <mergeCell ref="A285:B285"/>
    <mergeCell ref="A288:C288"/>
    <mergeCell ref="A272:C272"/>
    <mergeCell ref="D272:G272"/>
    <mergeCell ref="A271:C271"/>
    <mergeCell ref="U7:W7"/>
    <mergeCell ref="X7:AE7"/>
    <mergeCell ref="D288:G288"/>
    <mergeCell ref="A283:C283"/>
    <mergeCell ref="D285:G285"/>
    <mergeCell ref="A276:C276"/>
    <mergeCell ref="A278:C278"/>
    <mergeCell ref="A279:C279"/>
    <mergeCell ref="A281:B281"/>
    <mergeCell ref="A282:C282"/>
    <mergeCell ref="D276:G276"/>
    <mergeCell ref="D282:G282"/>
    <mergeCell ref="D279:G279"/>
    <mergeCell ref="D280:G280"/>
    <mergeCell ref="D281:G281"/>
    <mergeCell ref="D278:G278"/>
    <mergeCell ref="D283:G283"/>
    <mergeCell ref="A284:C284"/>
    <mergeCell ref="D284:G284"/>
    <mergeCell ref="A286:C286"/>
    <mergeCell ref="A262:B262"/>
    <mergeCell ref="D271:G271"/>
    <mergeCell ref="D286:G286"/>
    <mergeCell ref="A287:C287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D262:G262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4:G244"/>
    <mergeCell ref="D241:G241"/>
    <mergeCell ref="A163:B163"/>
    <mergeCell ref="D163:G163"/>
    <mergeCell ref="D164:G164"/>
    <mergeCell ref="D167:G167"/>
    <mergeCell ref="A48:B48"/>
    <mergeCell ref="A52:B52"/>
    <mergeCell ref="A258:B258"/>
    <mergeCell ref="D261:G261"/>
    <mergeCell ref="D267:G267"/>
    <mergeCell ref="A255:C255"/>
    <mergeCell ref="D258:G258"/>
    <mergeCell ref="A259:C259"/>
    <mergeCell ref="D259:G259"/>
    <mergeCell ref="I7:K7"/>
    <mergeCell ref="L7:S7"/>
    <mergeCell ref="A8:C9"/>
    <mergeCell ref="D8:G9"/>
    <mergeCell ref="H8:H9"/>
    <mergeCell ref="A13:G13"/>
    <mergeCell ref="A15:G15"/>
    <mergeCell ref="A260:C260"/>
    <mergeCell ref="D260:G260"/>
    <mergeCell ref="A261:C261"/>
    <mergeCell ref="A263:C263"/>
    <mergeCell ref="D263:G263"/>
    <mergeCell ref="A265:C265"/>
    <mergeCell ref="D265:G265"/>
    <mergeCell ref="A266:C266"/>
    <mergeCell ref="D266:G266"/>
    <mergeCell ref="A267:B267"/>
    <mergeCell ref="AG7:AI7"/>
    <mergeCell ref="AJ7:AQ7"/>
    <mergeCell ref="AG11:AI11"/>
    <mergeCell ref="AK11:AQ11"/>
    <mergeCell ref="A2:S2"/>
    <mergeCell ref="A4:S4"/>
    <mergeCell ref="A264:C264"/>
    <mergeCell ref="D264:G264"/>
    <mergeCell ref="A11:G11"/>
    <mergeCell ref="D255:G255"/>
    <mergeCell ref="D210:G210"/>
    <mergeCell ref="I11:K11"/>
    <mergeCell ref="M11:S11"/>
    <mergeCell ref="A242:B242"/>
    <mergeCell ref="D234:G234"/>
    <mergeCell ref="D233:G233"/>
    <mergeCell ref="D120:G120"/>
    <mergeCell ref="D121:G121"/>
    <mergeCell ref="D243:G243"/>
    <mergeCell ref="D122:G122"/>
    <mergeCell ref="A16:C16"/>
    <mergeCell ref="A256:C256"/>
    <mergeCell ref="D256:G256"/>
    <mergeCell ref="D257:G257"/>
    <mergeCell ref="U254:X254"/>
    <mergeCell ref="AO253:AQ253"/>
    <mergeCell ref="AO254:AQ254"/>
    <mergeCell ref="I254:L254"/>
    <mergeCell ref="Q254:S254"/>
    <mergeCell ref="U11:W11"/>
    <mergeCell ref="Y11:AE11"/>
    <mergeCell ref="AG253:AI253"/>
    <mergeCell ref="AG254:AI254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D250:G250"/>
    <mergeCell ref="D251:G251"/>
    <mergeCell ref="A246:C246"/>
    <mergeCell ref="D246:G246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A57:B57"/>
    <mergeCell ref="D57:G57"/>
    <mergeCell ref="D58:G58"/>
    <mergeCell ref="AT16:AV16"/>
    <mergeCell ref="A247:C247"/>
    <mergeCell ref="D247:G247"/>
    <mergeCell ref="D248:G248"/>
    <mergeCell ref="A249:B249"/>
    <mergeCell ref="D249:G249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</mergeCells>
  <conditionalFormatting sqref="I221:T221 I233:T234 I135:T135 AF135 AF233:AF234 AF221 AF137:AF140 I137:T140 T136 I227:AQ227">
    <cfRule type="containsBlanks" dxfId="291" priority="588">
      <formula>LEN(TRIM(I135))=0</formula>
    </cfRule>
  </conditionalFormatting>
  <conditionalFormatting sqref="I294:O295 I291:O291 I286:O289 I282:O284">
    <cfRule type="containsBlanks" dxfId="290" priority="578">
      <formula>LEN(TRIM(I282))=0</formula>
    </cfRule>
  </conditionalFormatting>
  <conditionalFormatting sqref="T282:T284 T286:T289 T291 T294:T295 AF294:AF295 AF291 AF286:AF289 AF282:AF284">
    <cfRule type="containsBlanks" dxfId="289" priority="577">
      <formula>LEN(TRIM(T282))=0</formula>
    </cfRule>
  </conditionalFormatting>
  <conditionalFormatting sqref="I271:O271 I268:O268 I263:O266 I259:O261">
    <cfRule type="containsBlanks" dxfId="288" priority="497">
      <formula>LEN(TRIM(I259))=0</formula>
    </cfRule>
  </conditionalFormatting>
  <conditionalFormatting sqref="T259:T261 T263:T266 T268 T271 AF271 AF268 AF263:AF266 AF259:AF261">
    <cfRule type="containsBlanks" dxfId="287" priority="496">
      <formula>LEN(TRIM(T259))=0</formula>
    </cfRule>
  </conditionalFormatting>
  <conditionalFormatting sqref="I272:O272">
    <cfRule type="containsBlanks" dxfId="286" priority="495">
      <formula>LEN(TRIM(I272))=0</formula>
    </cfRule>
  </conditionalFormatting>
  <conditionalFormatting sqref="T272 AF272">
    <cfRule type="containsBlanks" dxfId="285" priority="494">
      <formula>LEN(TRIM(T272))=0</formula>
    </cfRule>
  </conditionalFormatting>
  <conditionalFormatting sqref="I217:S220">
    <cfRule type="containsBlanks" dxfId="284" priority="485">
      <formula>LEN(TRIM(I217))=0</formula>
    </cfRule>
  </conditionalFormatting>
  <conditionalFormatting sqref="T217:T220 AF217:AF220">
    <cfRule type="containsBlanks" dxfId="283" priority="484">
      <formula>LEN(TRIM(T217))=0</formula>
    </cfRule>
  </conditionalFormatting>
  <conditionalFormatting sqref="I213:T215 AF213:AF215">
    <cfRule type="containsBlanks" dxfId="282" priority="486">
      <formula>LEN(TRIM(I213))=0</formula>
    </cfRule>
  </conditionalFormatting>
  <conditionalFormatting sqref="T223:T224 AF223:AF224">
    <cfRule type="containsBlanks" dxfId="281" priority="452">
      <formula>LEN(TRIM(T223))=0</formula>
    </cfRule>
  </conditionalFormatting>
  <conditionalFormatting sqref="T243 AF243">
    <cfRule type="containsBlanks" dxfId="280" priority="431">
      <formula>LEN(TRIM(T243))=0</formula>
    </cfRule>
  </conditionalFormatting>
  <conditionalFormatting sqref="I244:T244 AF244">
    <cfRule type="containsBlanks" dxfId="279" priority="439">
      <formula>LEN(TRIM(I244))=0</formula>
    </cfRule>
  </conditionalFormatting>
  <conditionalFormatting sqref="T237:T238 AF237:AF238">
    <cfRule type="containsBlanks" dxfId="278" priority="427">
      <formula>LEN(TRIM(T237))=0</formula>
    </cfRule>
  </conditionalFormatting>
  <conditionalFormatting sqref="I243:S243">
    <cfRule type="containsBlanks" dxfId="277" priority="432">
      <formula>LEN(TRIM(I243))=0</formula>
    </cfRule>
  </conditionalFormatting>
  <conditionalFormatting sqref="I223:S224">
    <cfRule type="containsBlanks" dxfId="276" priority="453">
      <formula>LEN(TRIM(I223))=0</formula>
    </cfRule>
  </conditionalFormatting>
  <conditionalFormatting sqref="I237:S238">
    <cfRule type="containsBlanks" dxfId="275" priority="428">
      <formula>LEN(TRIM(I237))=0</formula>
    </cfRule>
  </conditionalFormatting>
  <conditionalFormatting sqref="H13:T13 AF13">
    <cfRule type="cellIs" dxfId="274" priority="445" operator="notEqual">
      <formula>0</formula>
    </cfRule>
  </conditionalFormatting>
  <conditionalFormatting sqref="I56:T56 AF56">
    <cfRule type="containsBlanks" dxfId="273" priority="403">
      <formula>LEN(TRIM(I56))=0</formula>
    </cfRule>
  </conditionalFormatting>
  <conditionalFormatting sqref="I49:T51 AF49:AF51">
    <cfRule type="containsBlanks" dxfId="272" priority="402">
      <formula>LEN(TRIM(I49))=0</formula>
    </cfRule>
  </conditionalFormatting>
  <conditionalFormatting sqref="T62:T68 AF62:AF68">
    <cfRule type="containsBlanks" dxfId="271" priority="394">
      <formula>LEN(TRIM(T62))=0</formula>
    </cfRule>
  </conditionalFormatting>
  <conditionalFormatting sqref="I53:S55">
    <cfRule type="containsBlanks" dxfId="270" priority="401">
      <formula>LEN(TRIM(I53))=0</formula>
    </cfRule>
  </conditionalFormatting>
  <conditionalFormatting sqref="T53:T55 AF53:AF55">
    <cfRule type="containsBlanks" dxfId="269" priority="400">
      <formula>LEN(TRIM(T53))=0</formula>
    </cfRule>
  </conditionalFormatting>
  <conditionalFormatting sqref="I61:S61">
    <cfRule type="containsBlanks" dxfId="268" priority="397">
      <formula>LEN(TRIM(I61))=0</formula>
    </cfRule>
  </conditionalFormatting>
  <conditionalFormatting sqref="T61 AF61">
    <cfRule type="containsBlanks" dxfId="267" priority="396">
      <formula>LEN(TRIM(T61))=0</formula>
    </cfRule>
  </conditionalFormatting>
  <conditionalFormatting sqref="I62:S68">
    <cfRule type="containsBlanks" dxfId="266" priority="395">
      <formula>LEN(TRIM(I62))=0</formula>
    </cfRule>
  </conditionalFormatting>
  <conditionalFormatting sqref="A11 H11">
    <cfRule type="cellIs" dxfId="265" priority="384" operator="notEqual">
      <formula>0</formula>
    </cfRule>
  </conditionalFormatting>
  <conditionalFormatting sqref="H13:T13 AF13">
    <cfRule type="notContainsBlanks" dxfId="264" priority="383">
      <formula>LEN(TRIM(H13))&gt;0</formula>
    </cfRule>
  </conditionalFormatting>
  <conditionalFormatting sqref="T124:T126 AF124:AF126">
    <cfRule type="containsBlanks" dxfId="263" priority="364">
      <formula>LEN(TRIM(T124))=0</formula>
    </cfRule>
  </conditionalFormatting>
  <conditionalFormatting sqref="I124:S126">
    <cfRule type="containsBlanks" dxfId="262" priority="365">
      <formula>LEN(TRIM(I124))=0</formula>
    </cfRule>
  </conditionalFormatting>
  <conditionalFormatting sqref="I128:T128 AF128">
    <cfRule type="containsBlanks" dxfId="261" priority="367">
      <formula>LEN(TRIM(I128))=0</formula>
    </cfRule>
  </conditionalFormatting>
  <conditionalFormatting sqref="T127 AF127">
    <cfRule type="containsBlanks" dxfId="260" priority="358">
      <formula>LEN(TRIM(T127))=0</formula>
    </cfRule>
  </conditionalFormatting>
  <conditionalFormatting sqref="I127:S127">
    <cfRule type="containsBlanks" dxfId="259" priority="359">
      <formula>LEN(TRIM(I127))=0</formula>
    </cfRule>
  </conditionalFormatting>
  <conditionalFormatting sqref="I153:T153 AF153">
    <cfRule type="containsBlanks" dxfId="258" priority="357">
      <formula>LEN(TRIM(I153))=0</formula>
    </cfRule>
  </conditionalFormatting>
  <conditionalFormatting sqref="I146:T148 AF146:AF148">
    <cfRule type="containsBlanks" dxfId="257" priority="356">
      <formula>LEN(TRIM(I146))=0</formula>
    </cfRule>
  </conditionalFormatting>
  <conditionalFormatting sqref="I150:S152">
    <cfRule type="containsBlanks" dxfId="256" priority="355">
      <formula>LEN(TRIM(I150))=0</formula>
    </cfRule>
  </conditionalFormatting>
  <conditionalFormatting sqref="T150:T152 AF150:AF152">
    <cfRule type="containsBlanks" dxfId="255" priority="354">
      <formula>LEN(TRIM(T150))=0</formula>
    </cfRule>
  </conditionalFormatting>
  <conditionalFormatting sqref="I161:T161 AF161">
    <cfRule type="containsBlanks" dxfId="254" priority="353">
      <formula>LEN(TRIM(I161))=0</formula>
    </cfRule>
  </conditionalFormatting>
  <conditionalFormatting sqref="I173:T173 AF173">
    <cfRule type="containsBlanks" dxfId="253" priority="345">
      <formula>LEN(TRIM(I173))=0</formula>
    </cfRule>
  </conditionalFormatting>
  <conditionalFormatting sqref="T164 AF164">
    <cfRule type="containsBlanks" dxfId="252" priority="346">
      <formula>LEN(TRIM(T164))=0</formula>
    </cfRule>
  </conditionalFormatting>
  <conditionalFormatting sqref="I158:S160">
    <cfRule type="containsBlanks" dxfId="251" priority="351">
      <formula>LEN(TRIM(I158))=0</formula>
    </cfRule>
  </conditionalFormatting>
  <conditionalFormatting sqref="T158:T160 AF158:AF160">
    <cfRule type="containsBlanks" dxfId="250" priority="350">
      <formula>LEN(TRIM(T158))=0</formula>
    </cfRule>
  </conditionalFormatting>
  <conditionalFormatting sqref="I186:T186 AF186">
    <cfRule type="containsBlanks" dxfId="249" priority="342">
      <formula>LEN(TRIM(I186))=0</formula>
    </cfRule>
  </conditionalFormatting>
  <conditionalFormatting sqref="I164:S164">
    <cfRule type="containsBlanks" dxfId="248" priority="347">
      <formula>LEN(TRIM(I164))=0</formula>
    </cfRule>
  </conditionalFormatting>
  <conditionalFormatting sqref="I179:T181 AF179:AF181">
    <cfRule type="containsBlanks" dxfId="247" priority="341">
      <formula>LEN(TRIM(I179))=0</formula>
    </cfRule>
  </conditionalFormatting>
  <conditionalFormatting sqref="I170:S172">
    <cfRule type="containsBlanks" dxfId="246" priority="344">
      <formula>LEN(TRIM(I170))=0</formula>
    </cfRule>
  </conditionalFormatting>
  <conditionalFormatting sqref="T170:T172 AF170:AF172">
    <cfRule type="containsBlanks" dxfId="245" priority="343">
      <formula>LEN(TRIM(T170))=0</formula>
    </cfRule>
  </conditionalFormatting>
  <conditionalFormatting sqref="I183:S185">
    <cfRule type="containsBlanks" dxfId="244" priority="340">
      <formula>LEN(TRIM(I183))=0</formula>
    </cfRule>
  </conditionalFormatting>
  <conditionalFormatting sqref="T183:T185 AF183:AF185">
    <cfRule type="containsBlanks" dxfId="243" priority="339">
      <formula>LEN(TRIM(T183))=0</formula>
    </cfRule>
  </conditionalFormatting>
  <conditionalFormatting sqref="U221:AE221 U233:AE234 U135:AE135 U137:AE140">
    <cfRule type="containsBlanks" dxfId="242" priority="338">
      <formula>LEN(TRIM(U135))=0</formula>
    </cfRule>
  </conditionalFormatting>
  <conditionalFormatting sqref="U294:AE295 U291:AE291 U286:AE289 U282:AE284">
    <cfRule type="containsBlanks" dxfId="241" priority="337">
      <formula>LEN(TRIM(U282))=0</formula>
    </cfRule>
  </conditionalFormatting>
  <conditionalFormatting sqref="U271:AE271 U268:AE268 U263:AE266 U259:AE261">
    <cfRule type="containsBlanks" dxfId="240" priority="336">
      <formula>LEN(TRIM(U259))=0</formula>
    </cfRule>
  </conditionalFormatting>
  <conditionalFormatting sqref="U272:AE272">
    <cfRule type="containsBlanks" dxfId="239" priority="335">
      <formula>LEN(TRIM(U272))=0</formula>
    </cfRule>
  </conditionalFormatting>
  <conditionalFormatting sqref="U217:AE220">
    <cfRule type="containsBlanks" dxfId="238" priority="333">
      <formula>LEN(TRIM(U217))=0</formula>
    </cfRule>
  </conditionalFormatting>
  <conditionalFormatting sqref="U213:AE215">
    <cfRule type="containsBlanks" dxfId="237" priority="334">
      <formula>LEN(TRIM(U213))=0</formula>
    </cfRule>
  </conditionalFormatting>
  <conditionalFormatting sqref="U244:AE244">
    <cfRule type="containsBlanks" dxfId="236" priority="330">
      <formula>LEN(TRIM(U244))=0</formula>
    </cfRule>
  </conditionalFormatting>
  <conditionalFormatting sqref="U243:AE243">
    <cfRule type="containsBlanks" dxfId="235" priority="329">
      <formula>LEN(TRIM(U243))=0</formula>
    </cfRule>
  </conditionalFormatting>
  <conditionalFormatting sqref="U223:AE224">
    <cfRule type="containsBlanks" dxfId="234" priority="332">
      <formula>LEN(TRIM(U223))=0</formula>
    </cfRule>
  </conditionalFormatting>
  <conditionalFormatting sqref="U237:AE238">
    <cfRule type="containsBlanks" dxfId="233" priority="328">
      <formula>LEN(TRIM(U237))=0</formula>
    </cfRule>
  </conditionalFormatting>
  <conditionalFormatting sqref="U13:AE13">
    <cfRule type="cellIs" dxfId="232" priority="331" operator="notEqual">
      <formula>0</formula>
    </cfRule>
  </conditionalFormatting>
  <conditionalFormatting sqref="U56:AE56">
    <cfRule type="containsBlanks" dxfId="231" priority="327">
      <formula>LEN(TRIM(U56))=0</formula>
    </cfRule>
  </conditionalFormatting>
  <conditionalFormatting sqref="U49:AE51">
    <cfRule type="containsBlanks" dxfId="230" priority="326">
      <formula>LEN(TRIM(U49))=0</formula>
    </cfRule>
  </conditionalFormatting>
  <conditionalFormatting sqref="U53:AE55">
    <cfRule type="containsBlanks" dxfId="229" priority="325">
      <formula>LEN(TRIM(U53))=0</formula>
    </cfRule>
  </conditionalFormatting>
  <conditionalFormatting sqref="U61:AE61">
    <cfRule type="containsBlanks" dxfId="228" priority="324">
      <formula>LEN(TRIM(U61))=0</formula>
    </cfRule>
  </conditionalFormatting>
  <conditionalFormatting sqref="U62:AE68">
    <cfRule type="containsBlanks" dxfId="227" priority="323">
      <formula>LEN(TRIM(U62))=0</formula>
    </cfRule>
  </conditionalFormatting>
  <conditionalFormatting sqref="U13:AE13">
    <cfRule type="notContainsBlanks" dxfId="226" priority="322">
      <formula>LEN(TRIM(U13))&gt;0</formula>
    </cfRule>
  </conditionalFormatting>
  <conditionalFormatting sqref="U153:AE153">
    <cfRule type="containsBlanks" dxfId="225" priority="315">
      <formula>LEN(TRIM(U153))=0</formula>
    </cfRule>
  </conditionalFormatting>
  <conditionalFormatting sqref="U146:AE148">
    <cfRule type="containsBlanks" dxfId="224" priority="314">
      <formula>LEN(TRIM(U146))=0</formula>
    </cfRule>
  </conditionalFormatting>
  <conditionalFormatting sqref="U150:AE152">
    <cfRule type="containsBlanks" dxfId="223" priority="313">
      <formula>LEN(TRIM(U150))=0</formula>
    </cfRule>
  </conditionalFormatting>
  <conditionalFormatting sqref="U161:AE161">
    <cfRule type="containsBlanks" dxfId="222" priority="312">
      <formula>LEN(TRIM(U161))=0</formula>
    </cfRule>
  </conditionalFormatting>
  <conditionalFormatting sqref="U173:AE173">
    <cfRule type="containsBlanks" dxfId="221" priority="309">
      <formula>LEN(TRIM(U173))=0</formula>
    </cfRule>
  </conditionalFormatting>
  <conditionalFormatting sqref="U158:AE160">
    <cfRule type="containsBlanks" dxfId="220" priority="311">
      <formula>LEN(TRIM(U158))=0</formula>
    </cfRule>
  </conditionalFormatting>
  <conditionalFormatting sqref="U186:AE186">
    <cfRule type="containsBlanks" dxfId="219" priority="307">
      <formula>LEN(TRIM(U186))=0</formula>
    </cfRule>
  </conditionalFormatting>
  <conditionalFormatting sqref="U164:AE164">
    <cfRule type="containsBlanks" dxfId="218" priority="310">
      <formula>LEN(TRIM(U164))=0</formula>
    </cfRule>
  </conditionalFormatting>
  <conditionalFormatting sqref="U179:AE181">
    <cfRule type="containsBlanks" dxfId="217" priority="306">
      <formula>LEN(TRIM(U179))=0</formula>
    </cfRule>
  </conditionalFormatting>
  <conditionalFormatting sqref="U170:AE172">
    <cfRule type="containsBlanks" dxfId="216" priority="308">
      <formula>LEN(TRIM(U170))=0</formula>
    </cfRule>
  </conditionalFormatting>
  <conditionalFormatting sqref="U183:AE185">
    <cfRule type="containsBlanks" dxfId="215" priority="305">
      <formula>LEN(TRIM(U183))=0</formula>
    </cfRule>
  </conditionalFormatting>
  <conditionalFormatting sqref="AG221:AQ221 AG233:AQ234 AG135:AQ135 AG137:AQ140">
    <cfRule type="containsBlanks" dxfId="214" priority="304">
      <formula>LEN(TRIM(AG135))=0</formula>
    </cfRule>
  </conditionalFormatting>
  <conditionalFormatting sqref="AG294:AQ295 AG291:AQ291 AG286:AQ289 AG282:AQ284">
    <cfRule type="containsBlanks" dxfId="213" priority="303">
      <formula>LEN(TRIM(AG282))=0</formula>
    </cfRule>
  </conditionalFormatting>
  <conditionalFormatting sqref="AG271:AQ271 AG268:AQ268 AG263:AQ266 AG259:AQ261">
    <cfRule type="containsBlanks" dxfId="212" priority="302">
      <formula>LEN(TRIM(AG259))=0</formula>
    </cfRule>
  </conditionalFormatting>
  <conditionalFormatting sqref="AG272:AQ272">
    <cfRule type="containsBlanks" dxfId="211" priority="301">
      <formula>LEN(TRIM(AG272))=0</formula>
    </cfRule>
  </conditionalFormatting>
  <conditionalFormatting sqref="AG217:AQ220">
    <cfRule type="containsBlanks" dxfId="210" priority="299">
      <formula>LEN(TRIM(AG217))=0</formula>
    </cfRule>
  </conditionalFormatting>
  <conditionalFormatting sqref="AG213:AQ215">
    <cfRule type="containsBlanks" dxfId="209" priority="300">
      <formula>LEN(TRIM(AG213))=0</formula>
    </cfRule>
  </conditionalFormatting>
  <conditionalFormatting sqref="AG244:AQ244">
    <cfRule type="containsBlanks" dxfId="208" priority="296">
      <formula>LEN(TRIM(AG244))=0</formula>
    </cfRule>
  </conditionalFormatting>
  <conditionalFormatting sqref="AG243:AQ243">
    <cfRule type="containsBlanks" dxfId="207" priority="295">
      <formula>LEN(TRIM(AG243))=0</formula>
    </cfRule>
  </conditionalFormatting>
  <conditionalFormatting sqref="AG223:AQ224">
    <cfRule type="containsBlanks" dxfId="206" priority="298">
      <formula>LEN(TRIM(AG223))=0</formula>
    </cfRule>
  </conditionalFormatting>
  <conditionalFormatting sqref="AG237:AQ238">
    <cfRule type="containsBlanks" dxfId="205" priority="294">
      <formula>LEN(TRIM(AG237))=0</formula>
    </cfRule>
  </conditionalFormatting>
  <conditionalFormatting sqref="AG13:AQ13">
    <cfRule type="cellIs" dxfId="204" priority="297" operator="notEqual">
      <formula>0</formula>
    </cfRule>
  </conditionalFormatting>
  <conditionalFormatting sqref="AG56:AQ56">
    <cfRule type="containsBlanks" dxfId="203" priority="293">
      <formula>LEN(TRIM(AG56))=0</formula>
    </cfRule>
  </conditionalFormatting>
  <conditionalFormatting sqref="AG49:AQ51">
    <cfRule type="containsBlanks" dxfId="202" priority="292">
      <formula>LEN(TRIM(AG49))=0</formula>
    </cfRule>
  </conditionalFormatting>
  <conditionalFormatting sqref="AG53:AQ55">
    <cfRule type="containsBlanks" dxfId="201" priority="291">
      <formula>LEN(TRIM(AG53))=0</formula>
    </cfRule>
  </conditionalFormatting>
  <conditionalFormatting sqref="AG61:AQ61">
    <cfRule type="containsBlanks" dxfId="200" priority="290">
      <formula>LEN(TRIM(AG61))=0</formula>
    </cfRule>
  </conditionalFormatting>
  <conditionalFormatting sqref="AG62:AQ68">
    <cfRule type="containsBlanks" dxfId="199" priority="289">
      <formula>LEN(TRIM(AG62))=0</formula>
    </cfRule>
  </conditionalFormatting>
  <conditionalFormatting sqref="AG13:AQ13">
    <cfRule type="notContainsBlanks" dxfId="198" priority="288">
      <formula>LEN(TRIM(AG13))&gt;0</formula>
    </cfRule>
  </conditionalFormatting>
  <conditionalFormatting sqref="AG153:AQ153">
    <cfRule type="containsBlanks" dxfId="197" priority="281">
      <formula>LEN(TRIM(AG153))=0</formula>
    </cfRule>
  </conditionalFormatting>
  <conditionalFormatting sqref="AG124:AQ126">
    <cfRule type="containsBlanks" dxfId="196" priority="283">
      <formula>LEN(TRIM(AG124))=0</formula>
    </cfRule>
  </conditionalFormatting>
  <conditionalFormatting sqref="AG127:AQ127">
    <cfRule type="containsBlanks" dxfId="195" priority="282">
      <formula>LEN(TRIM(AG127))=0</formula>
    </cfRule>
  </conditionalFormatting>
  <conditionalFormatting sqref="AG128:AQ128">
    <cfRule type="containsBlanks" dxfId="194" priority="284">
      <formula>LEN(TRIM(AG128))=0</formula>
    </cfRule>
  </conditionalFormatting>
  <conditionalFormatting sqref="AG146:AQ148">
    <cfRule type="containsBlanks" dxfId="193" priority="280">
      <formula>LEN(TRIM(AG146))=0</formula>
    </cfRule>
  </conditionalFormatting>
  <conditionalFormatting sqref="AG150:AQ152">
    <cfRule type="containsBlanks" dxfId="192" priority="279">
      <formula>LEN(TRIM(AG150))=0</formula>
    </cfRule>
  </conditionalFormatting>
  <conditionalFormatting sqref="AG161:AQ161">
    <cfRule type="containsBlanks" dxfId="191" priority="278">
      <formula>LEN(TRIM(AG161))=0</formula>
    </cfRule>
  </conditionalFormatting>
  <conditionalFormatting sqref="AG173:AQ173">
    <cfRule type="containsBlanks" dxfId="190" priority="275">
      <formula>LEN(TRIM(AG173))=0</formula>
    </cfRule>
  </conditionalFormatting>
  <conditionalFormatting sqref="AG158:AQ160">
    <cfRule type="containsBlanks" dxfId="189" priority="277">
      <formula>LEN(TRIM(AG158))=0</formula>
    </cfRule>
  </conditionalFormatting>
  <conditionalFormatting sqref="AG186:AQ186">
    <cfRule type="containsBlanks" dxfId="188" priority="273">
      <formula>LEN(TRIM(AG186))=0</formula>
    </cfRule>
  </conditionalFormatting>
  <conditionalFormatting sqref="AG164:AQ164">
    <cfRule type="containsBlanks" dxfId="187" priority="276">
      <formula>LEN(TRIM(AG164))=0</formula>
    </cfRule>
  </conditionalFormatting>
  <conditionalFormatting sqref="AG179:AQ181">
    <cfRule type="containsBlanks" dxfId="186" priority="272">
      <formula>LEN(TRIM(AG179))=0</formula>
    </cfRule>
  </conditionalFormatting>
  <conditionalFormatting sqref="AG170:AQ172">
    <cfRule type="containsBlanks" dxfId="185" priority="274">
      <formula>LEN(TRIM(AG170))=0</formula>
    </cfRule>
  </conditionalFormatting>
  <conditionalFormatting sqref="AG183:AQ185">
    <cfRule type="containsBlanks" dxfId="184" priority="271">
      <formula>LEN(TRIM(AG183))=0</formula>
    </cfRule>
  </conditionalFormatting>
  <conditionalFormatting sqref="I250:J250">
    <cfRule type="containsBlanks" dxfId="183" priority="268">
      <formula>LEN(TRIM(I250))=0</formula>
    </cfRule>
  </conditionalFormatting>
  <conditionalFormatting sqref="I251:S251">
    <cfRule type="containsBlanks" dxfId="182" priority="264">
      <formula>LEN(TRIM(I251))=0</formula>
    </cfRule>
  </conditionalFormatting>
  <conditionalFormatting sqref="H251 T251 AF251">
    <cfRule type="containsBlanks" dxfId="181" priority="265">
      <formula>LEN(TRIM(H251))=0</formula>
    </cfRule>
  </conditionalFormatting>
  <conditionalFormatting sqref="H250 T250 AF250">
    <cfRule type="containsBlanks" dxfId="180" priority="267">
      <formula>LEN(TRIM(H250))=0</formula>
    </cfRule>
  </conditionalFormatting>
  <conditionalFormatting sqref="K250:S250">
    <cfRule type="containsBlanks" dxfId="179" priority="266">
      <formula>LEN(TRIM(K250))=0</formula>
    </cfRule>
  </conditionalFormatting>
  <conditionalFormatting sqref="U251:AE251">
    <cfRule type="containsBlanks" dxfId="178" priority="261">
      <formula>LEN(TRIM(U251))=0</formula>
    </cfRule>
  </conditionalFormatting>
  <conditionalFormatting sqref="U250:V250">
    <cfRule type="containsBlanks" dxfId="177" priority="263">
      <formula>LEN(TRIM(U250))=0</formula>
    </cfRule>
  </conditionalFormatting>
  <conditionalFormatting sqref="W250:AE250">
    <cfRule type="containsBlanks" dxfId="176" priority="262">
      <formula>LEN(TRIM(W250))=0</formula>
    </cfRule>
  </conditionalFormatting>
  <conditionalFormatting sqref="AG251:AQ251">
    <cfRule type="containsBlanks" dxfId="175" priority="258">
      <formula>LEN(TRIM(AG251))=0</formula>
    </cfRule>
  </conditionalFormatting>
  <conditionalFormatting sqref="AG250:AH250">
    <cfRule type="containsBlanks" dxfId="174" priority="260">
      <formula>LEN(TRIM(AG250))=0</formula>
    </cfRule>
  </conditionalFormatting>
  <conditionalFormatting sqref="AI250:AQ250">
    <cfRule type="containsBlanks" dxfId="173" priority="259">
      <formula>LEN(TRIM(AI250))=0</formula>
    </cfRule>
  </conditionalFormatting>
  <conditionalFormatting sqref="T132 AF132">
    <cfRule type="containsBlanks" dxfId="172" priority="256">
      <formula>LEN(TRIM(T132))=0</formula>
    </cfRule>
  </conditionalFormatting>
  <conditionalFormatting sqref="I132:S132">
    <cfRule type="containsBlanks" dxfId="171" priority="257">
      <formula>LEN(TRIM(I132))=0</formula>
    </cfRule>
  </conditionalFormatting>
  <conditionalFormatting sqref="U132:AE132">
    <cfRule type="containsBlanks" dxfId="170" priority="255">
      <formula>LEN(TRIM(U132))=0</formula>
    </cfRule>
  </conditionalFormatting>
  <conditionalFormatting sqref="AG132:AQ132">
    <cfRule type="containsBlanks" dxfId="169" priority="254">
      <formula>LEN(TRIM(AG132))=0</formula>
    </cfRule>
  </conditionalFormatting>
  <conditionalFormatting sqref="I81:S81 AF81">
    <cfRule type="containsBlanks" dxfId="168" priority="253">
      <formula>LEN(TRIM(I81))=0</formula>
    </cfRule>
  </conditionalFormatting>
  <conditionalFormatting sqref="I74:S76 AF74:AF76">
    <cfRule type="containsBlanks" dxfId="167" priority="252">
      <formula>LEN(TRIM(I74))=0</formula>
    </cfRule>
  </conditionalFormatting>
  <conditionalFormatting sqref="I78:S80">
    <cfRule type="containsBlanks" dxfId="166" priority="251">
      <formula>LEN(TRIM(I78))=0</formula>
    </cfRule>
  </conditionalFormatting>
  <conditionalFormatting sqref="AF78:AF80">
    <cfRule type="containsBlanks" dxfId="165" priority="250">
      <formula>LEN(TRIM(AF78))=0</formula>
    </cfRule>
  </conditionalFormatting>
  <conditionalFormatting sqref="U81:AE81">
    <cfRule type="containsBlanks" dxfId="164" priority="245">
      <formula>LEN(TRIM(U81))=0</formula>
    </cfRule>
  </conditionalFormatting>
  <conditionalFormatting sqref="U74:AE76">
    <cfRule type="containsBlanks" dxfId="163" priority="244">
      <formula>LEN(TRIM(U74))=0</formula>
    </cfRule>
  </conditionalFormatting>
  <conditionalFormatting sqref="U78:AE80">
    <cfRule type="containsBlanks" dxfId="162" priority="243">
      <formula>LEN(TRIM(U78))=0</formula>
    </cfRule>
  </conditionalFormatting>
  <conditionalFormatting sqref="AG81:AQ81">
    <cfRule type="containsBlanks" dxfId="161" priority="240">
      <formula>LEN(TRIM(AG81))=0</formula>
    </cfRule>
  </conditionalFormatting>
  <conditionalFormatting sqref="AG74:AQ76">
    <cfRule type="containsBlanks" dxfId="160" priority="239">
      <formula>LEN(TRIM(AG74))=0</formula>
    </cfRule>
  </conditionalFormatting>
  <conditionalFormatting sqref="AG78:AQ80">
    <cfRule type="containsBlanks" dxfId="159" priority="238">
      <formula>LEN(TRIM(AG78))=0</formula>
    </cfRule>
  </conditionalFormatting>
  <conditionalFormatting sqref="I58:S58">
    <cfRule type="containsBlanks" dxfId="158" priority="235">
      <formula>LEN(TRIM(I58))=0</formula>
    </cfRule>
  </conditionalFormatting>
  <conditionalFormatting sqref="T58 AF58">
    <cfRule type="containsBlanks" dxfId="157" priority="234">
      <formula>LEN(TRIM(T58))=0</formula>
    </cfRule>
  </conditionalFormatting>
  <conditionalFormatting sqref="U58:AE58">
    <cfRule type="containsBlanks" dxfId="156" priority="231">
      <formula>LEN(TRIM(U58))=0</formula>
    </cfRule>
  </conditionalFormatting>
  <conditionalFormatting sqref="AG58:AQ58">
    <cfRule type="containsBlanks" dxfId="155" priority="230">
      <formula>LEN(TRIM(AG58))=0</formula>
    </cfRule>
  </conditionalFormatting>
  <conditionalFormatting sqref="I136:S136 AF136">
    <cfRule type="containsBlanks" dxfId="154" priority="229">
      <formula>LEN(TRIM(I136))=0</formula>
    </cfRule>
  </conditionalFormatting>
  <conditionalFormatting sqref="U136:AE136">
    <cfRule type="containsBlanks" dxfId="153" priority="228">
      <formula>LEN(TRIM(U136))=0</formula>
    </cfRule>
  </conditionalFormatting>
  <conditionalFormatting sqref="AG136:AQ136">
    <cfRule type="containsBlanks" dxfId="152" priority="227">
      <formula>LEN(TRIM(AG136))=0</formula>
    </cfRule>
  </conditionalFormatting>
  <conditionalFormatting sqref="AG254:AI254 AO254:AQ254">
    <cfRule type="containsText" dxfId="151" priority="218" operator="containsText" text="Ime i prezime, funkcija">
      <formula>NOT(ISERROR(SEARCH("Ime i prezime, funkcija",AG254)))</formula>
    </cfRule>
  </conditionalFormatting>
  <conditionalFormatting sqref="I43:S44 I37:S41 I34:S34 I32:S32 I29:S30 I24:S27 I20:S22">
    <cfRule type="containsBlanks" dxfId="150" priority="214">
      <formula>LEN(TRIM(I20))=0</formula>
    </cfRule>
  </conditionalFormatting>
  <conditionalFormatting sqref="U24:AE24">
    <cfRule type="containsBlanks" dxfId="149" priority="199">
      <formula>LEN(TRIM(U24))=0</formula>
    </cfRule>
  </conditionalFormatting>
  <conditionalFormatting sqref="U44:AE44">
    <cfRule type="containsBlanks" dxfId="148" priority="185">
      <formula>LEN(TRIM(U44))=0</formula>
    </cfRule>
  </conditionalFormatting>
  <conditionalFormatting sqref="U20:AE20">
    <cfRule type="containsBlanks" dxfId="147" priority="202">
      <formula>LEN(TRIM(U20))=0</formula>
    </cfRule>
  </conditionalFormatting>
  <conditionalFormatting sqref="U21:AE21">
    <cfRule type="containsBlanks" dxfId="146" priority="201">
      <formula>LEN(TRIM(U21))=0</formula>
    </cfRule>
  </conditionalFormatting>
  <conditionalFormatting sqref="U22:AE22">
    <cfRule type="containsBlanks" dxfId="145" priority="200">
      <formula>LEN(TRIM(U22))=0</formula>
    </cfRule>
  </conditionalFormatting>
  <conditionalFormatting sqref="U25:AE25">
    <cfRule type="containsBlanks" dxfId="144" priority="198">
      <formula>LEN(TRIM(U25))=0</formula>
    </cfRule>
  </conditionalFormatting>
  <conditionalFormatting sqref="U26:AE26">
    <cfRule type="containsBlanks" dxfId="143" priority="197">
      <formula>LEN(TRIM(U26))=0</formula>
    </cfRule>
  </conditionalFormatting>
  <conditionalFormatting sqref="U43:AE43">
    <cfRule type="containsBlanks" dxfId="142" priority="184">
      <formula>LEN(TRIM(U43))=0</formula>
    </cfRule>
  </conditionalFormatting>
  <conditionalFormatting sqref="U27:AE27">
    <cfRule type="containsBlanks" dxfId="141" priority="196">
      <formula>LEN(TRIM(U27))=0</formula>
    </cfRule>
  </conditionalFormatting>
  <conditionalFormatting sqref="U29:AE29">
    <cfRule type="containsBlanks" dxfId="140" priority="195">
      <formula>LEN(TRIM(U29))=0</formula>
    </cfRule>
  </conditionalFormatting>
  <conditionalFormatting sqref="U30:AE30">
    <cfRule type="containsBlanks" dxfId="139" priority="194">
      <formula>LEN(TRIM(U30))=0</formula>
    </cfRule>
  </conditionalFormatting>
  <conditionalFormatting sqref="U32:AE32">
    <cfRule type="containsBlanks" dxfId="138" priority="193">
      <formula>LEN(TRIM(U32))=0</formula>
    </cfRule>
  </conditionalFormatting>
  <conditionalFormatting sqref="U34:AE34">
    <cfRule type="containsBlanks" dxfId="137" priority="192">
      <formula>LEN(TRIM(U34))=0</formula>
    </cfRule>
  </conditionalFormatting>
  <conditionalFormatting sqref="U37:AE37">
    <cfRule type="containsBlanks" dxfId="136" priority="191">
      <formula>LEN(TRIM(U37))=0</formula>
    </cfRule>
  </conditionalFormatting>
  <conditionalFormatting sqref="U38:AE38">
    <cfRule type="containsBlanks" dxfId="135" priority="190">
      <formula>LEN(TRIM(U38))=0</formula>
    </cfRule>
  </conditionalFormatting>
  <conditionalFormatting sqref="U39:AE39">
    <cfRule type="containsBlanks" dxfId="134" priority="189">
      <formula>LEN(TRIM(U39))=0</formula>
    </cfRule>
  </conditionalFormatting>
  <conditionalFormatting sqref="U41:AE41">
    <cfRule type="containsBlanks" dxfId="133" priority="188">
      <formula>LEN(TRIM(U41))=0</formula>
    </cfRule>
  </conditionalFormatting>
  <conditionalFormatting sqref="U40:AE40">
    <cfRule type="containsBlanks" dxfId="132" priority="187">
      <formula>LEN(TRIM(U40))=0</formula>
    </cfRule>
  </conditionalFormatting>
  <conditionalFormatting sqref="I105:S105">
    <cfRule type="containsBlanks" dxfId="131" priority="183">
      <formula>LEN(TRIM(I105))=0</formula>
    </cfRule>
  </conditionalFormatting>
  <conditionalFormatting sqref="I98:S100">
    <cfRule type="containsBlanks" dxfId="130" priority="182">
      <formula>LEN(TRIM(I98))=0</formula>
    </cfRule>
  </conditionalFormatting>
  <conditionalFormatting sqref="I102:S104">
    <cfRule type="containsBlanks" dxfId="129" priority="181">
      <formula>LEN(TRIM(I102))=0</formula>
    </cfRule>
  </conditionalFormatting>
  <conditionalFormatting sqref="I93:S93">
    <cfRule type="containsBlanks" dxfId="128" priority="172">
      <formula>LEN(TRIM(I93))=0</formula>
    </cfRule>
  </conditionalFormatting>
  <conditionalFormatting sqref="I86:S88">
    <cfRule type="containsBlanks" dxfId="127" priority="171">
      <formula>LEN(TRIM(I86))=0</formula>
    </cfRule>
  </conditionalFormatting>
  <conditionalFormatting sqref="I90:S92">
    <cfRule type="containsBlanks" dxfId="126" priority="170">
      <formula>LEN(TRIM(I90))=0</formula>
    </cfRule>
  </conditionalFormatting>
  <conditionalFormatting sqref="I117:S117">
    <cfRule type="containsBlanks" dxfId="125" priority="161">
      <formula>LEN(TRIM(I117))=0</formula>
    </cfRule>
  </conditionalFormatting>
  <conditionalFormatting sqref="I110:S112">
    <cfRule type="containsBlanks" dxfId="124" priority="160">
      <formula>LEN(TRIM(I110))=0</formula>
    </cfRule>
  </conditionalFormatting>
  <conditionalFormatting sqref="I114:S116">
    <cfRule type="containsBlanks" dxfId="123" priority="159">
      <formula>LEN(TRIM(I114))=0</formula>
    </cfRule>
  </conditionalFormatting>
  <conditionalFormatting sqref="AF20">
    <cfRule type="containsBlanks" dxfId="122" priority="150">
      <formula>LEN(TRIM(AF20))=0</formula>
    </cfRule>
  </conditionalFormatting>
  <conditionalFormatting sqref="AG20:AQ20">
    <cfRule type="containsBlanks" dxfId="121" priority="149">
      <formula>LEN(TRIM(AG20))=0</formula>
    </cfRule>
  </conditionalFormatting>
  <conditionalFormatting sqref="AF21">
    <cfRule type="containsBlanks" dxfId="120" priority="148">
      <formula>LEN(TRIM(AF21))=0</formula>
    </cfRule>
  </conditionalFormatting>
  <conditionalFormatting sqref="AG21:AQ21">
    <cfRule type="containsBlanks" dxfId="119" priority="147">
      <formula>LEN(TRIM(AG21))=0</formula>
    </cfRule>
  </conditionalFormatting>
  <conditionalFormatting sqref="AF22">
    <cfRule type="containsBlanks" dxfId="118" priority="146">
      <formula>LEN(TRIM(AF22))=0</formula>
    </cfRule>
  </conditionalFormatting>
  <conditionalFormatting sqref="AG22:AQ22">
    <cfRule type="containsBlanks" dxfId="117" priority="145">
      <formula>LEN(TRIM(AG22))=0</formula>
    </cfRule>
  </conditionalFormatting>
  <conditionalFormatting sqref="AF24">
    <cfRule type="containsBlanks" dxfId="116" priority="142">
      <formula>LEN(TRIM(AF24))=0</formula>
    </cfRule>
  </conditionalFormatting>
  <conditionalFormatting sqref="AG24:AQ24">
    <cfRule type="containsBlanks" dxfId="115" priority="141">
      <formula>LEN(TRIM(AG24))=0</formula>
    </cfRule>
  </conditionalFormatting>
  <conditionalFormatting sqref="AF25">
    <cfRule type="containsBlanks" dxfId="114" priority="140">
      <formula>LEN(TRIM(AF25))=0</formula>
    </cfRule>
  </conditionalFormatting>
  <conditionalFormatting sqref="AG25:AQ25">
    <cfRule type="containsBlanks" dxfId="113" priority="139">
      <formula>LEN(TRIM(AG25))=0</formula>
    </cfRule>
  </conditionalFormatting>
  <conditionalFormatting sqref="AF26">
    <cfRule type="containsBlanks" dxfId="112" priority="138">
      <formula>LEN(TRIM(AF26))=0</formula>
    </cfRule>
  </conditionalFormatting>
  <conditionalFormatting sqref="AG26:AQ26">
    <cfRule type="containsBlanks" dxfId="111" priority="137">
      <formula>LEN(TRIM(AG26))=0</formula>
    </cfRule>
  </conditionalFormatting>
  <conditionalFormatting sqref="AF27">
    <cfRule type="containsBlanks" dxfId="110" priority="136">
      <formula>LEN(TRIM(AF27))=0</formula>
    </cfRule>
  </conditionalFormatting>
  <conditionalFormatting sqref="AG27:AQ27">
    <cfRule type="containsBlanks" dxfId="109" priority="135">
      <formula>LEN(TRIM(AG27))=0</formula>
    </cfRule>
  </conditionalFormatting>
  <conditionalFormatting sqref="AF29">
    <cfRule type="containsBlanks" dxfId="108" priority="134">
      <formula>LEN(TRIM(AF29))=0</formula>
    </cfRule>
  </conditionalFormatting>
  <conditionalFormatting sqref="AG29:AQ29">
    <cfRule type="containsBlanks" dxfId="107" priority="133">
      <formula>LEN(TRIM(AG29))=0</formula>
    </cfRule>
  </conditionalFormatting>
  <conditionalFormatting sqref="AF30">
    <cfRule type="containsBlanks" dxfId="106" priority="132">
      <formula>LEN(TRIM(AF30))=0</formula>
    </cfRule>
  </conditionalFormatting>
  <conditionalFormatting sqref="AG30:AQ30">
    <cfRule type="containsBlanks" dxfId="105" priority="131">
      <formula>LEN(TRIM(AG30))=0</formula>
    </cfRule>
  </conditionalFormatting>
  <conditionalFormatting sqref="AF32">
    <cfRule type="containsBlanks" dxfId="104" priority="130">
      <formula>LEN(TRIM(AF32))=0</formula>
    </cfRule>
  </conditionalFormatting>
  <conditionalFormatting sqref="AG32:AQ32">
    <cfRule type="containsBlanks" dxfId="103" priority="129">
      <formula>LEN(TRIM(AG32))=0</formula>
    </cfRule>
  </conditionalFormatting>
  <conditionalFormatting sqref="AF34">
    <cfRule type="containsBlanks" dxfId="102" priority="128">
      <formula>LEN(TRIM(AF34))=0</formula>
    </cfRule>
  </conditionalFormatting>
  <conditionalFormatting sqref="AG34:AQ34">
    <cfRule type="containsBlanks" dxfId="101" priority="127">
      <formula>LEN(TRIM(AG34))=0</formula>
    </cfRule>
  </conditionalFormatting>
  <conditionalFormatting sqref="AF37">
    <cfRule type="containsBlanks" dxfId="100" priority="126">
      <formula>LEN(TRIM(AF37))=0</formula>
    </cfRule>
  </conditionalFormatting>
  <conditionalFormatting sqref="AG37:AQ37">
    <cfRule type="containsBlanks" dxfId="99" priority="125">
      <formula>LEN(TRIM(AG37))=0</formula>
    </cfRule>
  </conditionalFormatting>
  <conditionalFormatting sqref="AF38">
    <cfRule type="containsBlanks" dxfId="98" priority="124">
      <formula>LEN(TRIM(AF38))=0</formula>
    </cfRule>
  </conditionalFormatting>
  <conditionalFormatting sqref="AG38:AQ38">
    <cfRule type="containsBlanks" dxfId="97" priority="123">
      <formula>LEN(TRIM(AG38))=0</formula>
    </cfRule>
  </conditionalFormatting>
  <conditionalFormatting sqref="AF39">
    <cfRule type="containsBlanks" dxfId="96" priority="122">
      <formula>LEN(TRIM(AF39))=0</formula>
    </cfRule>
  </conditionalFormatting>
  <conditionalFormatting sqref="AG39:AQ39">
    <cfRule type="containsBlanks" dxfId="95" priority="121">
      <formula>LEN(TRIM(AG39))=0</formula>
    </cfRule>
  </conditionalFormatting>
  <conditionalFormatting sqref="AF40">
    <cfRule type="containsBlanks" dxfId="94" priority="120">
      <formula>LEN(TRIM(AF40))=0</formula>
    </cfRule>
  </conditionalFormatting>
  <conditionalFormatting sqref="AG40:AQ40">
    <cfRule type="containsBlanks" dxfId="93" priority="119">
      <formula>LEN(TRIM(AG40))=0</formula>
    </cfRule>
  </conditionalFormatting>
  <conditionalFormatting sqref="AF41">
    <cfRule type="containsBlanks" dxfId="92" priority="118">
      <formula>LEN(TRIM(AF41))=0</formula>
    </cfRule>
  </conditionalFormatting>
  <conditionalFormatting sqref="AG41:AQ41">
    <cfRule type="containsBlanks" dxfId="91" priority="117">
      <formula>LEN(TRIM(AG41))=0</formula>
    </cfRule>
  </conditionalFormatting>
  <conditionalFormatting sqref="AF43">
    <cfRule type="containsBlanks" dxfId="90" priority="116">
      <formula>LEN(TRIM(AF43))=0</formula>
    </cfRule>
  </conditionalFormatting>
  <conditionalFormatting sqref="AG43:AQ43">
    <cfRule type="containsBlanks" dxfId="89" priority="115">
      <formula>LEN(TRIM(AG43))=0</formula>
    </cfRule>
  </conditionalFormatting>
  <conditionalFormatting sqref="AF44">
    <cfRule type="containsBlanks" dxfId="88" priority="114">
      <formula>LEN(TRIM(AF44))=0</formula>
    </cfRule>
  </conditionalFormatting>
  <conditionalFormatting sqref="AG44:AQ44">
    <cfRule type="containsBlanks" dxfId="87" priority="113">
      <formula>LEN(TRIM(AG44))=0</formula>
    </cfRule>
  </conditionalFormatting>
  <conditionalFormatting sqref="I194:S194">
    <cfRule type="containsBlanks" dxfId="86" priority="112">
      <formula>LEN(TRIM(I194))=0</formula>
    </cfRule>
  </conditionalFormatting>
  <conditionalFormatting sqref="I191:S193">
    <cfRule type="containsBlanks" dxfId="85" priority="111">
      <formula>LEN(TRIM(I191))=0</formula>
    </cfRule>
  </conditionalFormatting>
  <conditionalFormatting sqref="I206:S206">
    <cfRule type="containsBlanks" dxfId="84" priority="104">
      <formula>LEN(TRIM(I206))=0</formula>
    </cfRule>
  </conditionalFormatting>
  <conditionalFormatting sqref="I203:S205">
    <cfRule type="containsBlanks" dxfId="83" priority="103">
      <formula>LEN(TRIM(I203))=0</formula>
    </cfRule>
  </conditionalFormatting>
  <conditionalFormatting sqref="I199:S201">
    <cfRule type="containsBlanks" dxfId="82" priority="96">
      <formula>LEN(TRIM(I199))=0</formula>
    </cfRule>
  </conditionalFormatting>
  <conditionalFormatting sqref="AF87:AF88">
    <cfRule type="containsBlanks" dxfId="81" priority="90">
      <formula>LEN(TRIM(AF87))=0</formula>
    </cfRule>
  </conditionalFormatting>
  <conditionalFormatting sqref="AF86">
    <cfRule type="containsBlanks" dxfId="80" priority="83">
      <formula>LEN(TRIM(AF86))=0</formula>
    </cfRule>
  </conditionalFormatting>
  <conditionalFormatting sqref="AG86:AQ88">
    <cfRule type="containsBlanks" dxfId="79" priority="82">
      <formula>LEN(TRIM(AG86))=0</formula>
    </cfRule>
  </conditionalFormatting>
  <conditionalFormatting sqref="AG90:AQ93">
    <cfRule type="containsBlanks" dxfId="78" priority="81">
      <formula>LEN(TRIM(AG90))=0</formula>
    </cfRule>
  </conditionalFormatting>
  <conditionalFormatting sqref="AF91:AF92">
    <cfRule type="containsBlanks" dxfId="77" priority="80">
      <formula>LEN(TRIM(AF91))=0</formula>
    </cfRule>
  </conditionalFormatting>
  <conditionalFormatting sqref="AF90">
    <cfRule type="containsBlanks" dxfId="76" priority="79">
      <formula>LEN(TRIM(AF90))=0</formula>
    </cfRule>
  </conditionalFormatting>
  <conditionalFormatting sqref="AF93">
    <cfRule type="containsBlanks" dxfId="75" priority="78">
      <formula>LEN(TRIM(AF93))=0</formula>
    </cfRule>
  </conditionalFormatting>
  <conditionalFormatting sqref="U86:AE86">
    <cfRule type="containsBlanks" dxfId="74" priority="77">
      <formula>LEN(TRIM(U86))=0</formula>
    </cfRule>
  </conditionalFormatting>
  <conditionalFormatting sqref="U87:AE87">
    <cfRule type="containsBlanks" dxfId="73" priority="76">
      <formula>LEN(TRIM(U87))=0</formula>
    </cfRule>
  </conditionalFormatting>
  <conditionalFormatting sqref="U88:AE88">
    <cfRule type="containsBlanks" dxfId="72" priority="75">
      <formula>LEN(TRIM(U88))=0</formula>
    </cfRule>
  </conditionalFormatting>
  <conditionalFormatting sqref="U90:AE90">
    <cfRule type="containsBlanks" dxfId="71" priority="74">
      <formula>LEN(TRIM(U90))=0</formula>
    </cfRule>
  </conditionalFormatting>
  <conditionalFormatting sqref="U91:AE91">
    <cfRule type="containsBlanks" dxfId="70" priority="73">
      <formula>LEN(TRIM(U91))=0</formula>
    </cfRule>
  </conditionalFormatting>
  <conditionalFormatting sqref="U92:AE92">
    <cfRule type="containsBlanks" dxfId="69" priority="72">
      <formula>LEN(TRIM(U92))=0</formula>
    </cfRule>
  </conditionalFormatting>
  <conditionalFormatting sqref="U93:AE93">
    <cfRule type="containsBlanks" dxfId="68" priority="71">
      <formula>LEN(TRIM(U93))=0</formula>
    </cfRule>
  </conditionalFormatting>
  <conditionalFormatting sqref="U98:AE98">
    <cfRule type="containsBlanks" dxfId="67" priority="70">
      <formula>LEN(TRIM(U98))=0</formula>
    </cfRule>
  </conditionalFormatting>
  <conditionalFormatting sqref="U99:AE99">
    <cfRule type="containsBlanks" dxfId="66" priority="69">
      <formula>LEN(TRIM(U99))=0</formula>
    </cfRule>
  </conditionalFormatting>
  <conditionalFormatting sqref="U100:AE100">
    <cfRule type="containsBlanks" dxfId="65" priority="68">
      <formula>LEN(TRIM(U100))=0</formula>
    </cfRule>
  </conditionalFormatting>
  <conditionalFormatting sqref="U102:AE102">
    <cfRule type="containsBlanks" dxfId="64" priority="67">
      <formula>LEN(TRIM(U102))=0</formula>
    </cfRule>
  </conditionalFormatting>
  <conditionalFormatting sqref="U103:AE103">
    <cfRule type="containsBlanks" dxfId="63" priority="66">
      <formula>LEN(TRIM(U103))=0</formula>
    </cfRule>
  </conditionalFormatting>
  <conditionalFormatting sqref="U104:AE104">
    <cfRule type="containsBlanks" dxfId="62" priority="65">
      <formula>LEN(TRIM(U104))=0</formula>
    </cfRule>
  </conditionalFormatting>
  <conditionalFormatting sqref="U105:AE105">
    <cfRule type="containsBlanks" dxfId="61" priority="64">
      <formula>LEN(TRIM(U105))=0</formula>
    </cfRule>
  </conditionalFormatting>
  <conditionalFormatting sqref="U110:AE110">
    <cfRule type="containsBlanks" dxfId="60" priority="63">
      <formula>LEN(TRIM(U110))=0</formula>
    </cfRule>
  </conditionalFormatting>
  <conditionalFormatting sqref="U111:AE111">
    <cfRule type="containsBlanks" dxfId="59" priority="62">
      <formula>LEN(TRIM(U111))=0</formula>
    </cfRule>
  </conditionalFormatting>
  <conditionalFormatting sqref="U112:AE112">
    <cfRule type="containsBlanks" dxfId="58" priority="61">
      <formula>LEN(TRIM(U112))=0</formula>
    </cfRule>
  </conditionalFormatting>
  <conditionalFormatting sqref="U114:AE114">
    <cfRule type="containsBlanks" dxfId="57" priority="60">
      <formula>LEN(TRIM(U114))=0</formula>
    </cfRule>
  </conditionalFormatting>
  <conditionalFormatting sqref="U115:AE115">
    <cfRule type="containsBlanks" dxfId="56" priority="59">
      <formula>LEN(TRIM(U115))=0</formula>
    </cfRule>
  </conditionalFormatting>
  <conditionalFormatting sqref="U116:AE116">
    <cfRule type="containsBlanks" dxfId="55" priority="58">
      <formula>LEN(TRIM(U116))=0</formula>
    </cfRule>
  </conditionalFormatting>
  <conditionalFormatting sqref="U117:AE117">
    <cfRule type="containsBlanks" dxfId="54" priority="57">
      <formula>LEN(TRIM(U117))=0</formula>
    </cfRule>
  </conditionalFormatting>
  <conditionalFormatting sqref="U124:AE128">
    <cfRule type="containsBlanks" dxfId="53" priority="56">
      <formula>LEN(TRIM(U124))=0</formula>
    </cfRule>
  </conditionalFormatting>
  <conditionalFormatting sqref="U191:AE194">
    <cfRule type="containsBlanks" dxfId="52" priority="55">
      <formula>LEN(TRIM(U191))=0</formula>
    </cfRule>
  </conditionalFormatting>
  <conditionalFormatting sqref="U199:AE201">
    <cfRule type="containsBlanks" dxfId="51" priority="54">
      <formula>LEN(TRIM(U199))=0</formula>
    </cfRule>
  </conditionalFormatting>
  <conditionalFormatting sqref="U203:AE206">
    <cfRule type="containsBlanks" dxfId="50" priority="53">
      <formula>LEN(TRIM(U203))=0</formula>
    </cfRule>
  </conditionalFormatting>
  <conditionalFormatting sqref="T191:T194">
    <cfRule type="containsBlanks" dxfId="49" priority="52">
      <formula>LEN(TRIM(T191))=0</formula>
    </cfRule>
  </conditionalFormatting>
  <conditionalFormatting sqref="T199:T201">
    <cfRule type="containsBlanks" dxfId="48" priority="51">
      <formula>LEN(TRIM(T199))=0</formula>
    </cfRule>
  </conditionalFormatting>
  <conditionalFormatting sqref="T203:T206">
    <cfRule type="containsBlanks" dxfId="47" priority="50">
      <formula>LEN(TRIM(T203))=0</formula>
    </cfRule>
  </conditionalFormatting>
  <conditionalFormatting sqref="AG98:AQ100">
    <cfRule type="containsBlanks" dxfId="46" priority="49">
      <formula>LEN(TRIM(AG98))=0</formula>
    </cfRule>
  </conditionalFormatting>
  <conditionalFormatting sqref="AF98:AF100">
    <cfRule type="containsBlanks" dxfId="45" priority="48">
      <formula>LEN(TRIM(AF98))=0</formula>
    </cfRule>
  </conditionalFormatting>
  <conditionalFormatting sqref="AG102:AQ105">
    <cfRule type="containsBlanks" dxfId="44" priority="47">
      <formula>LEN(TRIM(AG102))=0</formula>
    </cfRule>
  </conditionalFormatting>
  <conditionalFormatting sqref="AF102:AF105">
    <cfRule type="containsBlanks" dxfId="43" priority="46">
      <formula>LEN(TRIM(AF102))=0</formula>
    </cfRule>
  </conditionalFormatting>
  <conditionalFormatting sqref="AG110:AQ110">
    <cfRule type="containsBlanks" dxfId="42" priority="45">
      <formula>LEN(TRIM(AG110))=0</formula>
    </cfRule>
  </conditionalFormatting>
  <conditionalFormatting sqref="AF110">
    <cfRule type="containsBlanks" dxfId="41" priority="44">
      <formula>LEN(TRIM(AF110))=0</formula>
    </cfRule>
  </conditionalFormatting>
  <conditionalFormatting sqref="AG111:AQ111">
    <cfRule type="containsBlanks" dxfId="40" priority="43">
      <formula>LEN(TRIM(AG111))=0</formula>
    </cfRule>
  </conditionalFormatting>
  <conditionalFormatting sqref="AF111">
    <cfRule type="containsBlanks" dxfId="39" priority="42">
      <formula>LEN(TRIM(AF111))=0</formula>
    </cfRule>
  </conditionalFormatting>
  <conditionalFormatting sqref="AG112:AQ112">
    <cfRule type="containsBlanks" dxfId="38" priority="41">
      <formula>LEN(TRIM(AG112))=0</formula>
    </cfRule>
  </conditionalFormatting>
  <conditionalFormatting sqref="AF112">
    <cfRule type="containsBlanks" dxfId="37" priority="40">
      <formula>LEN(TRIM(AF112))=0</formula>
    </cfRule>
  </conditionalFormatting>
  <conditionalFormatting sqref="AF114">
    <cfRule type="containsBlanks" dxfId="36" priority="39">
      <formula>LEN(TRIM(AF114))=0</formula>
    </cfRule>
  </conditionalFormatting>
  <conditionalFormatting sqref="AG114:AQ114">
    <cfRule type="containsBlanks" dxfId="35" priority="38">
      <formula>LEN(TRIM(AG114))=0</formula>
    </cfRule>
  </conditionalFormatting>
  <conditionalFormatting sqref="AF115">
    <cfRule type="containsBlanks" dxfId="34" priority="37">
      <formula>LEN(TRIM(AF115))=0</formula>
    </cfRule>
  </conditionalFormatting>
  <conditionalFormatting sqref="AG115:AQ115">
    <cfRule type="containsBlanks" dxfId="33" priority="36">
      <formula>LEN(TRIM(AG115))=0</formula>
    </cfRule>
  </conditionalFormatting>
  <conditionalFormatting sqref="AF116">
    <cfRule type="containsBlanks" dxfId="32" priority="35">
      <formula>LEN(TRIM(AF116))=0</formula>
    </cfRule>
  </conditionalFormatting>
  <conditionalFormatting sqref="AG116:AQ116">
    <cfRule type="containsBlanks" dxfId="31" priority="34">
      <formula>LEN(TRIM(AG116))=0</formula>
    </cfRule>
  </conditionalFormatting>
  <conditionalFormatting sqref="AF117">
    <cfRule type="containsBlanks" dxfId="30" priority="33">
      <formula>LEN(TRIM(AF117))=0</formula>
    </cfRule>
  </conditionalFormatting>
  <conditionalFormatting sqref="AG117:AQ117">
    <cfRule type="containsBlanks" dxfId="29" priority="32">
      <formula>LEN(TRIM(AG117))=0</formula>
    </cfRule>
  </conditionalFormatting>
  <conditionalFormatting sqref="AF190">
    <cfRule type="containsBlanks" dxfId="28" priority="29">
      <formula>LEN(TRIM(AF190))=0</formula>
    </cfRule>
  </conditionalFormatting>
  <conditionalFormatting sqref="AG190:AQ190">
    <cfRule type="containsBlanks" dxfId="27" priority="28">
      <formula>LEN(TRIM(AG190))=0</formula>
    </cfRule>
  </conditionalFormatting>
  <conditionalFormatting sqref="AF191">
    <cfRule type="containsBlanks" dxfId="26" priority="27">
      <formula>LEN(TRIM(AF191))=0</formula>
    </cfRule>
  </conditionalFormatting>
  <conditionalFormatting sqref="AG191:AQ191">
    <cfRule type="containsBlanks" dxfId="25" priority="26">
      <formula>LEN(TRIM(AG191))=0</formula>
    </cfRule>
  </conditionalFormatting>
  <conditionalFormatting sqref="AF192">
    <cfRule type="containsBlanks" dxfId="24" priority="25">
      <formula>LEN(TRIM(AF192))=0</formula>
    </cfRule>
  </conditionalFormatting>
  <conditionalFormatting sqref="AG192:AQ192">
    <cfRule type="containsBlanks" dxfId="23" priority="24">
      <formula>LEN(TRIM(AG192))=0</formula>
    </cfRule>
  </conditionalFormatting>
  <conditionalFormatting sqref="AF193">
    <cfRule type="containsBlanks" dxfId="22" priority="23">
      <formula>LEN(TRIM(AF193))=0</formula>
    </cfRule>
  </conditionalFormatting>
  <conditionalFormatting sqref="AG193:AQ193">
    <cfRule type="containsBlanks" dxfId="21" priority="22">
      <formula>LEN(TRIM(AG193))=0</formula>
    </cfRule>
  </conditionalFormatting>
  <conditionalFormatting sqref="AF194">
    <cfRule type="containsBlanks" dxfId="20" priority="21">
      <formula>LEN(TRIM(AF194))=0</formula>
    </cfRule>
  </conditionalFormatting>
  <conditionalFormatting sqref="AG194:AQ194">
    <cfRule type="containsBlanks" dxfId="19" priority="20">
      <formula>LEN(TRIM(AG194))=0</formula>
    </cfRule>
  </conditionalFormatting>
  <conditionalFormatting sqref="AF199">
    <cfRule type="containsBlanks" dxfId="18" priority="19">
      <formula>LEN(TRIM(AF199))=0</formula>
    </cfRule>
  </conditionalFormatting>
  <conditionalFormatting sqref="AG199:AQ199">
    <cfRule type="containsBlanks" dxfId="17" priority="18">
      <formula>LEN(TRIM(AG199))=0</formula>
    </cfRule>
  </conditionalFormatting>
  <conditionalFormatting sqref="AF200">
    <cfRule type="containsBlanks" dxfId="16" priority="17">
      <formula>LEN(TRIM(AF200))=0</formula>
    </cfRule>
  </conditionalFormatting>
  <conditionalFormatting sqref="AG200:AQ200">
    <cfRule type="containsBlanks" dxfId="15" priority="16">
      <formula>LEN(TRIM(AG200))=0</formula>
    </cfRule>
  </conditionalFormatting>
  <conditionalFormatting sqref="AF201">
    <cfRule type="containsBlanks" dxfId="14" priority="15">
      <formula>LEN(TRIM(AF201))=0</formula>
    </cfRule>
  </conditionalFormatting>
  <conditionalFormatting sqref="AG201:AQ201">
    <cfRule type="containsBlanks" dxfId="13" priority="14">
      <formula>LEN(TRIM(AG201))=0</formula>
    </cfRule>
  </conditionalFormatting>
  <conditionalFormatting sqref="AF203">
    <cfRule type="containsBlanks" dxfId="12" priority="13">
      <formula>LEN(TRIM(AF203))=0</formula>
    </cfRule>
  </conditionalFormatting>
  <conditionalFormatting sqref="AG203:AQ203">
    <cfRule type="containsBlanks" dxfId="11" priority="12">
      <formula>LEN(TRIM(AG203))=0</formula>
    </cfRule>
  </conditionalFormatting>
  <conditionalFormatting sqref="AF204">
    <cfRule type="containsBlanks" dxfId="10" priority="11">
      <formula>LEN(TRIM(AF204))=0</formula>
    </cfRule>
  </conditionalFormatting>
  <conditionalFormatting sqref="AG204:AQ204">
    <cfRule type="containsBlanks" dxfId="9" priority="10">
      <formula>LEN(TRIM(AG204))=0</formula>
    </cfRule>
  </conditionalFormatting>
  <conditionalFormatting sqref="AF205">
    <cfRule type="containsBlanks" dxfId="8" priority="9">
      <formula>LEN(TRIM(AF205))=0</formula>
    </cfRule>
  </conditionalFormatting>
  <conditionalFormatting sqref="AG205:AQ205">
    <cfRule type="containsBlanks" dxfId="7" priority="8">
      <formula>LEN(TRIM(AG205))=0</formula>
    </cfRule>
  </conditionalFormatting>
  <conditionalFormatting sqref="AF206">
    <cfRule type="containsBlanks" dxfId="6" priority="7">
      <formula>LEN(TRIM(AF206))=0</formula>
    </cfRule>
  </conditionalFormatting>
  <conditionalFormatting sqref="AG206:AQ206">
    <cfRule type="containsBlanks" dxfId="5" priority="6">
      <formula>LEN(TRIM(AG206))=0</formula>
    </cfRule>
  </conditionalFormatting>
  <conditionalFormatting sqref="I130:S130">
    <cfRule type="containsBlanks" dxfId="4" priority="5">
      <formula>LEN(TRIM(I130))=0</formula>
    </cfRule>
  </conditionalFormatting>
  <conditionalFormatting sqref="U130:AE130">
    <cfRule type="containsBlanks" dxfId="3" priority="4">
      <formula>LEN(TRIM(U130))=0</formula>
    </cfRule>
  </conditionalFormatting>
  <conditionalFormatting sqref="U130:AE130">
    <cfRule type="notContainsBlanks" dxfId="2" priority="3">
      <formula>LEN(TRIM(U130))&gt;0</formula>
    </cfRule>
  </conditionalFormatting>
  <conditionalFormatting sqref="AG130:AQ130">
    <cfRule type="containsBlanks" dxfId="1" priority="2">
      <formula>LEN(TRIM(AG130))=0</formula>
    </cfRule>
  </conditionalFormatting>
  <conditionalFormatting sqref="AG130:AQ130">
    <cfRule type="notContainsBlanks" dxfId="0" priority="1">
      <formula>LEN(TRIM(AG130))&gt;0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3"/>
    <dataValidation allowBlank="1" showInputMessage="1" showErrorMessage="1" promptTitle="POTPIS ODGOVORNE OSOBE" prompt="_x000a_Mjesto za vlastoručni potpis_x000a_- ispod crte upisati puno ime i prezime te funkciju odgovorne osobe" sqref="AO253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87" max="42" man="1"/>
    <brk id="22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2020-03-09T14:24:25Z</cp:lastPrinted>
  <dcterms:created xsi:type="dcterms:W3CDTF">2015-09-21T13:15:47Z</dcterms:created>
  <dcterms:modified xsi:type="dcterms:W3CDTF">2020-07-08T10:36:34Z</dcterms:modified>
</cp:coreProperties>
</file>